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+S_ ROZPOCTY_10_1_2022\Hačecký_20_06_2021\(H_8)_VD Pardubice_24_4_2022\ROZPOČET_24_4_2022\"/>
    </mc:Choice>
  </mc:AlternateContent>
  <bookViews>
    <workbookView xWindow="0" yWindow="0" windowWidth="0" windowHeight="0"/>
  </bookViews>
  <sheets>
    <sheet name="Rekapitulace stavby" sheetId="1" r:id="rId1"/>
    <sheet name="01 - Oprava článkových ře..." sheetId="2" r:id="rId2"/>
    <sheet name="02 - Vedlejší a ostatní n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Oprava článkových ře...'!$C$128:$K$223</definedName>
    <definedName name="_xlnm.Print_Area" localSheetId="1">'01 - Oprava článkových ře...'!$C$4:$J$76,'01 - Oprava článkových ře...'!$C$82:$J$110,'01 - Oprava článkových ře...'!$C$116:$K$223</definedName>
    <definedName name="_xlnm.Print_Titles" localSheetId="1">'01 - Oprava článkových ře...'!$128:$128</definedName>
    <definedName name="_xlnm._FilterDatabase" localSheetId="2" hidden="1">'02 - Vedlejší a ostatní n...'!$C$120:$K$172</definedName>
    <definedName name="_xlnm.Print_Area" localSheetId="2">'02 - Vedlejší a ostatní n...'!$C$4:$J$76,'02 - Vedlejší a ostatní n...'!$C$82:$J$102,'02 - Vedlejší a ostatní n...'!$C$108:$K$172</definedName>
    <definedName name="_xlnm.Print_Titles" localSheetId="2">'02 - Vedlejší a ostatní n...'!$120:$120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92"/>
  <c r="J17"/>
  <c r="J12"/>
  <c r="J115"/>
  <c r="E7"/>
  <c r="E111"/>
  <c i="2" r="J37"/>
  <c r="J36"/>
  <c i="1" r="AY95"/>
  <c i="2" r="J35"/>
  <c i="1" r="AX95"/>
  <c i="2" r="BI220"/>
  <c r="BH220"/>
  <c r="BG220"/>
  <c r="BF220"/>
  <c r="T220"/>
  <c r="R220"/>
  <c r="P220"/>
  <c r="BI217"/>
  <c r="BH217"/>
  <c r="BG217"/>
  <c r="BF217"/>
  <c r="T217"/>
  <c r="R217"/>
  <c r="P217"/>
  <c r="BI212"/>
  <c r="BH212"/>
  <c r="BG212"/>
  <c r="BF212"/>
  <c r="T212"/>
  <c r="R212"/>
  <c r="P212"/>
  <c r="BI208"/>
  <c r="BH208"/>
  <c r="BG208"/>
  <c r="BF208"/>
  <c r="T208"/>
  <c r="T207"/>
  <c r="R208"/>
  <c r="R207"/>
  <c r="P208"/>
  <c r="P207"/>
  <c r="BI204"/>
  <c r="BH204"/>
  <c r="BG204"/>
  <c r="BF204"/>
  <c r="T204"/>
  <c r="T203"/>
  <c r="R204"/>
  <c r="R203"/>
  <c r="P204"/>
  <c r="P203"/>
  <c r="BI200"/>
  <c r="BH200"/>
  <c r="BG200"/>
  <c r="BF200"/>
  <c r="T200"/>
  <c r="T199"/>
  <c r="R200"/>
  <c r="R199"/>
  <c r="P200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49"/>
  <c r="BH149"/>
  <c r="BG149"/>
  <c r="BF149"/>
  <c r="T149"/>
  <c r="R149"/>
  <c r="P149"/>
  <c r="BI144"/>
  <c r="BH144"/>
  <c r="BG144"/>
  <c r="BF144"/>
  <c r="T144"/>
  <c r="R144"/>
  <c r="P144"/>
  <c r="BI138"/>
  <c r="BH138"/>
  <c r="BG138"/>
  <c r="BF138"/>
  <c r="T138"/>
  <c r="R138"/>
  <c r="P138"/>
  <c r="BI133"/>
  <c r="BH133"/>
  <c r="BG133"/>
  <c r="BF133"/>
  <c r="T133"/>
  <c r="R133"/>
  <c r="P133"/>
  <c r="J125"/>
  <c r="F125"/>
  <c r="F123"/>
  <c r="E121"/>
  <c r="J91"/>
  <c r="F91"/>
  <c r="F89"/>
  <c r="E87"/>
  <c r="J24"/>
  <c r="E24"/>
  <c r="J92"/>
  <c r="J23"/>
  <c r="J18"/>
  <c r="E18"/>
  <c r="F126"/>
  <c r="J17"/>
  <c r="J12"/>
  <c r="J123"/>
  <c r="E7"/>
  <c r="E119"/>
  <c i="1" r="L90"/>
  <c r="AM90"/>
  <c r="AM89"/>
  <c r="L89"/>
  <c r="AM87"/>
  <c r="L87"/>
  <c r="L85"/>
  <c r="L84"/>
  <c i="2" r="J217"/>
  <c r="BK208"/>
  <c r="BK190"/>
  <c r="BK177"/>
  <c r="BK166"/>
  <c r="BK156"/>
  <c r="BK133"/>
  <c r="BK212"/>
  <c r="BK200"/>
  <c r="BK186"/>
  <c r="J177"/>
  <c r="J156"/>
  <c r="J144"/>
  <c i="3" r="BK130"/>
  <c r="BK148"/>
  <c r="BK134"/>
  <c r="BK154"/>
  <c r="J130"/>
  <c r="BK157"/>
  <c r="J134"/>
  <c i="2" r="BK220"/>
  <c r="J200"/>
  <c r="BK183"/>
  <c r="J170"/>
  <c r="J149"/>
  <c r="J133"/>
  <c r="J208"/>
  <c r="J196"/>
  <c r="J183"/>
  <c r="BK170"/>
  <c r="BK159"/>
  <c i="3" r="J163"/>
  <c r="J124"/>
  <c r="J170"/>
  <c r="J144"/>
  <c r="BK163"/>
  <c r="BK151"/>
  <c r="J127"/>
  <c r="J154"/>
  <c r="J148"/>
  <c r="BK127"/>
  <c i="2" r="BK217"/>
  <c r="BK196"/>
  <c r="J186"/>
  <c r="J172"/>
  <c r="J159"/>
  <c r="J138"/>
  <c r="J220"/>
  <c r="BK204"/>
  <c r="J193"/>
  <c r="BK180"/>
  <c r="J166"/>
  <c r="BK149"/>
  <c i="3" r="BK160"/>
  <c r="BK137"/>
  <c r="J157"/>
  <c r="J137"/>
  <c r="J167"/>
  <c r="J151"/>
  <c r="BK144"/>
  <c r="BK124"/>
  <c i="2" r="J212"/>
  <c r="J204"/>
  <c r="BK193"/>
  <c r="J180"/>
  <c r="BK163"/>
  <c r="BK144"/>
  <c i="1" r="AS94"/>
  <c i="2" r="J190"/>
  <c r="BK172"/>
  <c r="J163"/>
  <c r="BK138"/>
  <c i="3" r="BK167"/>
  <c r="BK141"/>
  <c r="J160"/>
  <c r="J141"/>
  <c r="BK170"/>
  <c i="2" l="1" r="R132"/>
  <c r="T155"/>
  <c r="R162"/>
  <c r="P169"/>
  <c r="BK176"/>
  <c r="BK175"/>
  <c r="J175"/>
  <c r="J103"/>
  <c r="P189"/>
  <c r="R211"/>
  <c i="3" r="BK123"/>
  <c r="BK122"/>
  <c r="J122"/>
  <c r="J97"/>
  <c r="BK140"/>
  <c r="J140"/>
  <c r="J99"/>
  <c r="BK147"/>
  <c r="J147"/>
  <c r="J100"/>
  <c r="BK166"/>
  <c r="J166"/>
  <c r="J101"/>
  <c i="2" r="T132"/>
  <c r="T131"/>
  <c r="P155"/>
  <c r="T162"/>
  <c r="T169"/>
  <c r="T176"/>
  <c r="T175"/>
  <c r="T189"/>
  <c r="T211"/>
  <c i="3" r="P123"/>
  <c r="P140"/>
  <c r="P147"/>
  <c r="P166"/>
  <c i="2" r="P132"/>
  <c r="BK155"/>
  <c r="J155"/>
  <c r="J100"/>
  <c r="BK162"/>
  <c r="J162"/>
  <c r="J101"/>
  <c r="R169"/>
  <c r="P176"/>
  <c r="P175"/>
  <c r="BK189"/>
  <c r="J189"/>
  <c r="J105"/>
  <c r="BK211"/>
  <c r="J211"/>
  <c r="J109"/>
  <c i="3" r="R123"/>
  <c r="R140"/>
  <c r="R147"/>
  <c r="T166"/>
  <c i="2" r="BK132"/>
  <c r="J132"/>
  <c r="J99"/>
  <c r="R155"/>
  <c r="P162"/>
  <c r="BK169"/>
  <c r="J169"/>
  <c r="J102"/>
  <c r="R176"/>
  <c r="R175"/>
  <c r="R189"/>
  <c r="P211"/>
  <c i="3" r="T123"/>
  <c r="T140"/>
  <c r="T147"/>
  <c r="R166"/>
  <c i="2" r="BK199"/>
  <c r="J199"/>
  <c r="J106"/>
  <c r="BK203"/>
  <c r="J203"/>
  <c r="J107"/>
  <c r="BK207"/>
  <c r="J207"/>
  <c r="J108"/>
  <c i="3" r="BE134"/>
  <c r="BE160"/>
  <c r="E85"/>
  <c r="F118"/>
  <c r="BE124"/>
  <c r="BE130"/>
  <c r="BE144"/>
  <c r="BE163"/>
  <c r="BE167"/>
  <c r="BE170"/>
  <c i="2" r="BK131"/>
  <c r="BK130"/>
  <c r="J130"/>
  <c r="J97"/>
  <c r="J176"/>
  <c r="J104"/>
  <c i="3" r="J92"/>
  <c r="BE127"/>
  <c r="BE157"/>
  <c r="J89"/>
  <c r="BE137"/>
  <c r="BE141"/>
  <c r="BE148"/>
  <c r="BE151"/>
  <c r="BE154"/>
  <c i="2" r="E85"/>
  <c r="F92"/>
  <c r="J126"/>
  <c r="BE144"/>
  <c r="BE149"/>
  <c r="BE159"/>
  <c r="BE170"/>
  <c r="BE180"/>
  <c r="BE183"/>
  <c r="BE204"/>
  <c r="BE208"/>
  <c r="BE217"/>
  <c r="J89"/>
  <c r="BE133"/>
  <c r="BE138"/>
  <c r="BE156"/>
  <c r="BE163"/>
  <c r="BE166"/>
  <c r="BE172"/>
  <c r="BE177"/>
  <c r="BE186"/>
  <c r="BE190"/>
  <c r="BE193"/>
  <c r="BE196"/>
  <c r="BE200"/>
  <c r="BE212"/>
  <c r="BE220"/>
  <c r="F35"/>
  <c i="1" r="BB95"/>
  <c i="3" r="F34"/>
  <c i="1" r="BA96"/>
  <c i="2" r="F37"/>
  <c i="1" r="BD95"/>
  <c i="2" r="F36"/>
  <c i="1" r="BC95"/>
  <c i="2" r="F34"/>
  <c i="1" r="BA95"/>
  <c i="3" r="F35"/>
  <c i="1" r="BB96"/>
  <c i="3" r="F37"/>
  <c i="1" r="BD96"/>
  <c i="2" r="J34"/>
  <c i="1" r="AW95"/>
  <c i="3" r="J34"/>
  <c i="1" r="AW96"/>
  <c i="3" r="F36"/>
  <c i="1" r="BC96"/>
  <c i="3" l="1" r="R122"/>
  <c r="R121"/>
  <c i="2" r="P131"/>
  <c r="P130"/>
  <c r="P129"/>
  <c i="1" r="AU95"/>
  <c i="3" r="T122"/>
  <c r="T121"/>
  <c r="P122"/>
  <c r="P121"/>
  <c i="1" r="AU96"/>
  <c i="2" r="T130"/>
  <c r="T129"/>
  <c r="R131"/>
  <c r="R130"/>
  <c r="R129"/>
  <c i="3" r="J123"/>
  <c r="J98"/>
  <c r="BK121"/>
  <c r="J121"/>
  <c r="J96"/>
  <c i="2" r="J131"/>
  <c r="J98"/>
  <c r="BK129"/>
  <c r="J129"/>
  <c r="J33"/>
  <c i="1" r="AV95"/>
  <c r="AT95"/>
  <c i="3" r="F33"/>
  <c i="1" r="AZ96"/>
  <c i="2" r="F33"/>
  <c i="1" r="AZ95"/>
  <c r="BD94"/>
  <c r="W33"/>
  <c r="BC94"/>
  <c r="W32"/>
  <c r="BB94"/>
  <c r="AX94"/>
  <c i="3" r="J33"/>
  <c i="1" r="AV96"/>
  <c r="AT96"/>
  <c r="BA94"/>
  <c r="W30"/>
  <c i="2" r="J30"/>
  <c i="1" r="AG95"/>
  <c l="1" r="AN95"/>
  <c i="2" r="J96"/>
  <c r="J39"/>
  <c i="1" r="AU94"/>
  <c r="W31"/>
  <c r="AY94"/>
  <c i="3" r="J30"/>
  <c i="1" r="AG96"/>
  <c r="AZ94"/>
  <c r="W29"/>
  <c r="AW94"/>
  <c r="AK30"/>
  <c i="3" l="1" r="J39"/>
  <c i="1" r="AN96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<sst xmlns="http://schemas.openxmlformats.org/spreadsheetml/2006/main">
  <si>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</si>
  <si>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</si>
  <si>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</si>
  <si>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</si>
  <si>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{faec9903-fbd6-4c96-99a4-45d5a2307156}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</si>
  <si>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</si>
  <si>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</si>
  <si>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</si>
  <si>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</si>
  <si>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</si>
  <si>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</si>
  <si>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</si>
  <si>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</si>
  <si>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</si>
  <si>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(H8)_2022_04_24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</si>
  <si>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</si>
  <si>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</si>
  <si>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PARDUBICE, HAVARIJNÍ OPRAVA ČLÁNKOVÝCH ŘETĚZŮ STŘEDNÍHO POLE</t>
  </si>
  <si>
    <t>KSO:</t>
  </si>
  <si>
    <t>CC-CZ:</t>
  </si>
  <si>
    <t>Místo:</t>
  </si>
  <si>
    <t>VD Pardubice, ř. km 967,423</t>
  </si>
  <si>
    <t>Datum:</t>
  </si>
  <si>
    <t>24. 4. 2022</t>
  </si>
  <si>
    <t>Zadavatel:</t>
  </si>
  <si>
    <t>IČ:</t>
  </si>
  <si>
    <t>70890005</t>
  </si>
  <si>
    <t>Povodí Labe, státní podnik, Hradec Králové</t>
  </si>
  <si>
    <t>DIČ:</t>
  </si>
  <si>
    <t>CZ70890005</t>
  </si>
  <si>
    <t>Uchazeč:</t>
  </si>
  <si>
    <t>Vyplň údaj</t>
  </si>
  <si>
    <t>Projektant:</t>
  </si>
  <si>
    <t>44842643</t>
  </si>
  <si>
    <t>Ing. Pavel Hačecký, Pod Krocínkou 467/6, 190 00 Pr</t>
  </si>
  <si>
    <t>CZ6306230568</t>
  </si>
  <si>
    <t>True</t>
  </si>
  <si>
    <t>Zpracovatel:</t>
  </si>
  <si>
    <t xml:space="preserve"> 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</si>
  <si>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</si>
  <si>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 CU 2022/I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</si>
  <si>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</si>
  <si>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</si>
  <si>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</si>
  <si>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</si>
  <si>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</si>
  <si>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</si>
  <si>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</si>
  <si>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</si>
  <si>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</si>
  <si>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</si>
  <si>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</si>
  <si>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</si>
  <si>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</si>
  <si>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</si>
  <si>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</si>
  <si>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</si>
  <si>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</si>
  <si>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</si>
  <si>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</si>
  <si>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</si>
  <si>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</si>
  <si>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</si>
  <si>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</si>
  <si>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</si>
  <si>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</si>
  <si>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</si>
  <si>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</si>
  <si>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</si>
  <si>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</si>
  <si>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</si>
  <si>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</si>
  <si>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</si>
  <si>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</si>
  <si>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</si>
  <si>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</si>
  <si>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</si>
  <si>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</si>
  <si>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</si>
  <si>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</si>
  <si>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</si>
  <si>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</si>
  <si>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</si>
  <si>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</si>
  <si>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</si>
  <si>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</si>
  <si>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</si>
  <si>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článkových řetězů pole středního</t>
  </si>
  <si>
    <t>PRO</t>
  </si>
  <si>
    <t>1</t>
  </si>
  <si>
    <t>{3b8eead3-e244-4bfe-8433-ac96c23a7e7d}</t>
  </si>
  <si>
    <t>2</t>
  </si>
  <si>
    <t>02</t>
  </si>
  <si>
    <t>Vedlejší a ostatní náklady</t>
  </si>
  <si>
    <t>VON</t>
  </si>
  <si>
    <t>{988f4c66-a0a8-492f-8c18-846adf1b418c}</t>
  </si>
  <si>
    <t>KRYCÍ LIST SOUPISU PRACÍ</t>
  </si>
  <si>
    <t>Objekt:</t>
  </si>
  <si>
    <t>01 - Oprava článkových řetězů pole středního</t>
  </si>
  <si>
    <t>REKAPITULACE ČLENĚNÍ SOUPISU PRACÍ</t>
  </si>
  <si>
    <t>Kód dílu - Popis</t>
  </si>
  <si>
    <t>Cena celkem [CZK]</t>
  </si>
  <si>
    <t>Náklady ze soupisu prací</t>
  </si>
  <si>
    <t>-1</t>
  </si>
  <si>
    <t>02 - Oprava článkových řetězů pole středního</t>
  </si>
  <si>
    <t xml:space="preserve">    N1 - Demontážní práce</t>
  </si>
  <si>
    <t xml:space="preserve">      9 - Ostatní konstrukce a práce, bourání</t>
  </si>
  <si>
    <t xml:space="preserve">      N1.1 - Práce  v jezovém poli</t>
  </si>
  <si>
    <t xml:space="preserve">      N1.2 - Práce  ve strojovně</t>
  </si>
  <si>
    <t xml:space="preserve">    N2 - Dílenské práce, výroba nových dílů, subdodávky</t>
  </si>
  <si>
    <t xml:space="preserve">    N3 - Montážní práce </t>
  </si>
  <si>
    <t xml:space="preserve">      N3.2 - Montážní práce v jezovém poli  (2x)</t>
  </si>
  <si>
    <t xml:space="preserve">    N4 - Dokončovací práce</t>
  </si>
  <si>
    <t xml:space="preserve">    N5 - Jeřábová a manipulační technika</t>
  </si>
  <si>
    <t xml:space="preserve">    N6 - Mimostaveništní doprava</t>
  </si>
  <si>
    <t xml:space="preserve">    N7 - Odběry elektrické energie a vody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</si>
  <si>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</si>
  <si>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</si>
  <si>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</si>
  <si>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</si>
  <si>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</si>
  <si>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</si>
  <si>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</si>
  <si>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</si>
  <si>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</si>
  <si>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</si>
  <si>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</si>
  <si>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</si>
  <si>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</si>
  <si>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</si>
  <si>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</t>
  </si>
  <si>
    <t>ROZPOCET</t>
  </si>
  <si>
    <t>N1</t>
  </si>
  <si>
    <t>Demontážní práce</t>
  </si>
  <si>
    <t>9</t>
  </si>
  <si>
    <t>Ostatní konstrukce a práce, bourání</t>
  </si>
  <si>
    <t>K</t>
  </si>
  <si>
    <t>941311111</t>
  </si>
  <si>
    <t>Montáž lešení řadového modulového lehkého zatížení do 200 kg/m2 š přes 0,6 do 0,9 m v do 10 m</t>
  </si>
  <si>
    <t>m2</t>
  </si>
  <si>
    <t>CS ÚRS 2022 01</t>
  </si>
  <si>
    <t>4</t>
  </si>
  <si>
    <t>3</t>
  </si>
  <si>
    <t>-592522380</t>
  </si>
  <si>
    <t>PP</t>
  </si>
  <si>
    <t xml:space="preserve">Montáž lešení řadového modulového lehkého pracovního s podlahami  s provozním zatížením tř. 3 do 200 kg/m2 šířky tř. SW06 přes 0,6 do 0,9 m, výšky do 10 m</t>
  </si>
  <si>
    <t>Online PSC</t>
  </si>
  <si>
    <t>https://podminky.urs.cz/item/CS_URS_2022_01/941311111</t>
  </si>
  <si>
    <t>VV</t>
  </si>
  <si>
    <t>Lešení pro přístup ke článkovým řetězům.</t>
  </si>
  <si>
    <t>20"m2"</t>
  </si>
  <si>
    <t>941311211</t>
  </si>
  <si>
    <t>Příplatek k lešení řadovému modulovému lehkému š 0,9 m v přes 10 do 25 m za první a ZKD den použití</t>
  </si>
  <si>
    <t>-167090995</t>
  </si>
  <si>
    <t xml:space="preserve">Montáž lešení řadového modulového lehkého pracovního s podlahami  s provozním zatížením tř. 3 do 200 kg/m2 Příplatek za první a každý další den použití lešení k ceně -1111 nebo -1112</t>
  </si>
  <si>
    <t>https://podminky.urs.cz/item/CS_URS_2022_01/941311211</t>
  </si>
  <si>
    <t>20"m2"*30</t>
  </si>
  <si>
    <t>Součet</t>
  </si>
  <si>
    <t>941311811</t>
  </si>
  <si>
    <t>Demontáž lešení řadového modulového lehkého zatížení do 200 kg/m2 š přes 0,6 do 0,9 m v do 10 m</t>
  </si>
  <si>
    <t>-1228165450</t>
  </si>
  <si>
    <t xml:space="preserve">Demontáž lešení řadového modulového lehkého pracovního s podlahami  s provozním zatížením tř. 3 do 200 kg/m2 šířky SW06 přes 0,6 do 0,9 m, výšky do 10 m</t>
  </si>
  <si>
    <t>https://podminky.urs.cz/item/CS_URS_2022_01/941311811</t>
  </si>
  <si>
    <t>952905221</t>
  </si>
  <si>
    <t>Očištění stěn a podlah od nánosu bahna tlakovou vodou</t>
  </si>
  <si>
    <t>332378923</t>
  </si>
  <si>
    <t>Čištění objektů po zatopení nebo záplavách očištění od nánosu bahna tlakovou vodou stěn nebo podlah</t>
  </si>
  <si>
    <t>https://podminky.urs.cz/item/CS_URS_2022_01/952905221</t>
  </si>
  <si>
    <t>Pomocné práce - hrubé čištění tlakovou vodou. Očištění konstrukcí v okolí článkových řetězů</t>
  </si>
  <si>
    <t>2*5"m2"</t>
  </si>
  <si>
    <t>N1.1</t>
  </si>
  <si>
    <t xml:space="preserve">Práce  v jezovém poli</t>
  </si>
  <si>
    <t>N1.1.1</t>
  </si>
  <si>
    <t>Demontáž dílů (2x)</t>
  </si>
  <si>
    <t>kpl</t>
  </si>
  <si>
    <t>1359556238</t>
  </si>
  <si>
    <t>P</t>
  </si>
  <si>
    <t xml:space="preserve">Poznámka k položce:_x000d_
Demontáž článkového řetězu klapky a regulačního napínáku. </t>
  </si>
  <si>
    <t>2"kpl"</t>
  </si>
  <si>
    <t>6</t>
  </si>
  <si>
    <t>N1.1.2</t>
  </si>
  <si>
    <t>Příprava dílů k odvozu (1x)</t>
  </si>
  <si>
    <t>729403818</t>
  </si>
  <si>
    <t>Poznámka k položce:_x000d_
Naložení demontovaných dílů a příprava k odvozu.</t>
  </si>
  <si>
    <t>1"kpl"</t>
  </si>
  <si>
    <t>N1.2</t>
  </si>
  <si>
    <t xml:space="preserve">Práce  ve strojovně</t>
  </si>
  <si>
    <t>7</t>
  </si>
  <si>
    <t>N1.2.1</t>
  </si>
  <si>
    <t>Demontáž lehkých dílů (2x)</t>
  </si>
  <si>
    <t>-1931515458</t>
  </si>
  <si>
    <t>Poznámka k položce:_x000d_
Demontáž ochranných sítí a krytů kolem soustrojí. Uložení dílů ve strojovně.</t>
  </si>
  <si>
    <t>8</t>
  </si>
  <si>
    <t>N1.2.3</t>
  </si>
  <si>
    <t>Osazení pomocného zdvihadla (2x)</t>
  </si>
  <si>
    <t>1686282369</t>
  </si>
  <si>
    <t>Poznámka k položce:_x000d_
Osazení konstrukce pomocného zdvihadla nad soustrojím ve strojovně s kočkou o nosnosti 0,5t.</t>
  </si>
  <si>
    <t>N2</t>
  </si>
  <si>
    <t>Dílenské práce, výroba nových dílů, subdodávky</t>
  </si>
  <si>
    <t>N2.1</t>
  </si>
  <si>
    <t>Repase regulačního napínáku (2x)</t>
  </si>
  <si>
    <t>-1776817873</t>
  </si>
  <si>
    <t xml:space="preserve">Poznámka k položce:_x000d_
Očištění,  případná repase poškozených dílů a promazání regulačního napínáku_x000d_
</t>
  </si>
  <si>
    <t>10</t>
  </si>
  <si>
    <t>N2.2</t>
  </si>
  <si>
    <t xml:space="preserve">Subdodávka - článkový řetěz  (2 ks)</t>
  </si>
  <si>
    <t>1511333559</t>
  </si>
  <si>
    <t xml:space="preserve">Poznámka k položce:_x000d_
Subdodávka  1ks  článkového řetězu  řetězu Ø 32x96 mm s koncovými články z dle specifikace v TZ  (63 +2 článků,  L = 6,388 m).   Hmotnost 1  řetězu  150 kg. </t>
  </si>
  <si>
    <t>N3</t>
  </si>
  <si>
    <t xml:space="preserve">Montážní práce </t>
  </si>
  <si>
    <t>N3.2</t>
  </si>
  <si>
    <t xml:space="preserve">Montážní práce v jezovém poli  (2x)</t>
  </si>
  <si>
    <t>11</t>
  </si>
  <si>
    <t>N3.2.1</t>
  </si>
  <si>
    <t>Montáž regulačního napínáku</t>
  </si>
  <si>
    <t>-1540141354</t>
  </si>
  <si>
    <t xml:space="preserve">Poznámka k položce:_x000d_
Zavěšení a začepování  repasovaného regulačního napínáku na volný konec Gallova řetězu_x000d_
</t>
  </si>
  <si>
    <t>12</t>
  </si>
  <si>
    <t>N3.2.2</t>
  </si>
  <si>
    <t>Montáž horního konce článkového řetězu</t>
  </si>
  <si>
    <t>-21598360</t>
  </si>
  <si>
    <t xml:space="preserve">Poznámka k položce:_x000d_
Zavěšení a začepování horního koncového oka článkového řetězu na regulační napínák </t>
  </si>
  <si>
    <t>13</t>
  </si>
  <si>
    <t>N3.2.3</t>
  </si>
  <si>
    <t>Připojení nesené klapky</t>
  </si>
  <si>
    <t>951747341</t>
  </si>
  <si>
    <t xml:space="preserve">Poznámka k položce:_x000d_
Připojení a začepování dolního koncového oka článkového řetězu  na  závěs nesené klapky  </t>
  </si>
  <si>
    <t>14</t>
  </si>
  <si>
    <t>N3.2.4</t>
  </si>
  <si>
    <t>Vyrovnání délky článkových řetězů</t>
  </si>
  <si>
    <t>-2067645327</t>
  </si>
  <si>
    <t xml:space="preserve">Poznámka k položce:_x000d_
Napnutím  článkového  řetězu  pomocí regulačního napínáku předběžně zajistit polohu nesené klapky tak, aby její přepadová hrana byla při úplně zdvižené klapce na požadované výškové úrovni ve vodorovné rovině. V případě potřeby doladit nastavení  koncových spínačů elektromechanického pohonu</t>
  </si>
  <si>
    <t>N4</t>
  </si>
  <si>
    <t>Dokončovací práce</t>
  </si>
  <si>
    <t>N4.1</t>
  </si>
  <si>
    <t>Protikorozní ochrana (2x)</t>
  </si>
  <si>
    <t>-176526592</t>
  </si>
  <si>
    <t xml:space="preserve">Poznámka k položce:_x000d_
Kontrola a oprava poškozených nátěrů pohybovacího mechanismu. Očištění poškozených míst, nanesení nátěrové hmoty na poškozená místa dle technologického postupu schváleného investorem. Konzervace článkového řetězu ekologickým prostředkem.  Položka obsahuje materiál a veškerou pracnost zhotovitele.</t>
  </si>
  <si>
    <t>16</t>
  </si>
  <si>
    <t>N4.2</t>
  </si>
  <si>
    <t>Montáž ochranných sítí a krytů</t>
  </si>
  <si>
    <t>-1203660058</t>
  </si>
  <si>
    <t xml:space="preserve">Poznámka k položce:_x000d_
Zpětná montáž ochranných sítí a krytů okolo mechanismu._x000d_
</t>
  </si>
  <si>
    <t>17</t>
  </si>
  <si>
    <t>N4.3</t>
  </si>
  <si>
    <t>Příprava ke zkouškám</t>
  </si>
  <si>
    <t>645310649</t>
  </si>
  <si>
    <t>Poznámka k položce:_x000d_
Ověření kompletnosti, chodu a připravenosti pohybovacího mechanismu ke zkouškám. Zaměření přelivné hrany specialisty TBD.</t>
  </si>
  <si>
    <t>N5</t>
  </si>
  <si>
    <t>Jeřábová a manipulační technika</t>
  </si>
  <si>
    <t>18</t>
  </si>
  <si>
    <t>N5.4</t>
  </si>
  <si>
    <t xml:space="preserve">Výroba pomocného zvedacího zařízení </t>
  </si>
  <si>
    <t>-260515341</t>
  </si>
  <si>
    <t xml:space="preserve">Poznámka k položce:_x000d_
Návrh a výroba 2 ks pomocného zvedacího zařízení 0,5 t pro umístění ve strojovně_x000d_
_x000d_
_x000d_
</t>
  </si>
  <si>
    <t>N6</t>
  </si>
  <si>
    <t>Mimostaveništní doprava</t>
  </si>
  <si>
    <t>19</t>
  </si>
  <si>
    <t>065002000</t>
  </si>
  <si>
    <t>Mimostaveništní doprava materiálů</t>
  </si>
  <si>
    <t>1166387359</t>
  </si>
  <si>
    <t>https://podminky.urs.cz/item/CS_URS_2022_01/065002000</t>
  </si>
  <si>
    <t>Poznámka k položce:_x000d_
Zajištění přesunu materiálů, komponent, lešení</t>
  </si>
  <si>
    <t>N7</t>
  </si>
  <si>
    <t>Odběry elektrické energie a vody</t>
  </si>
  <si>
    <t>20</t>
  </si>
  <si>
    <t>033203000</t>
  </si>
  <si>
    <t>-354537967</t>
  </si>
  <si>
    <t>https://podminky.urs.cz/item/CS_URS_2022_01/033203000</t>
  </si>
  <si>
    <t>Poznámka k položce:_x000d_
Napojení na stávající sítě, podružné měření spotřeby energie, vyúčtování investorovi, úhrada spotřeby.</t>
  </si>
  <si>
    <t>VRN6</t>
  </si>
  <si>
    <t>Územní vlivy</t>
  </si>
  <si>
    <t>063203000</t>
  </si>
  <si>
    <t>Potápěčské práce bez rozlišení</t>
  </si>
  <si>
    <t>soubor</t>
  </si>
  <si>
    <t>1024</t>
  </si>
  <si>
    <t>776826724</t>
  </si>
  <si>
    <t>https://podminky.urs.cz/item/CS_URS_2022_01/063203000</t>
  </si>
  <si>
    <t>Poznámka k položce:_x000d_
- přeprava a příprava potapěčské techniky</t>
  </si>
  <si>
    <t>1"kpl"*1"počet jezových polí"</t>
  </si>
  <si>
    <t>22</t>
  </si>
  <si>
    <t>063204001</t>
  </si>
  <si>
    <t>Potápěčské práce v hloubce do 13 m</t>
  </si>
  <si>
    <t>455119053</t>
  </si>
  <si>
    <t>https://podminky.urs.cz/item/CS_URS_2022_01/063204001</t>
  </si>
  <si>
    <t xml:space="preserve">Poznámka k položce:_x000d_
- potápěčské práce prováděné pod vodní hladinou do 13m_x000d_
- zajištění každého sestupu potápěče jistícím potápěčem nad hladinou (dle NV č. 591/2006 Sb., příloha č.5, článek XVIII., bod č.4, písmeno i)_x000d_
- Asistence potápěčů (potápěč pracovní 69-014-H´´) při osazení provizorního hrazení středního jezového pole a při jeho odstranění. (zřízení a vyhrazení PHr je v režii provozovatele VD): - průzkum nánosů a stav hradících drážek  - asistence při hrazení, dotěsnění případných průsaků </t>
  </si>
  <si>
    <t>23</t>
  </si>
  <si>
    <t>063204011</t>
  </si>
  <si>
    <t>Potápěčské práce prováděné nad hladinou</t>
  </si>
  <si>
    <t>1704406094</t>
  </si>
  <si>
    <t>https://podminky.urs.cz/item/CS_URS_2022_01/063204011</t>
  </si>
  <si>
    <t xml:space="preserve">Poznámka k položce:_x000d_
- asistence při osazení provizorního hrazení - hradel z HV  jezového pole (očištění a kontrola hradících ok slupic od sedimentu, očištění hradícího prahu před hrazením od sedimentu, asistence při usazování slupic a hradel, osazení těsnící fólie, ...) _x000d_
_x000d_
 - potápěčské práce prováděné nad hladinou - servisní (technologické práce - asistence)_x000d_
</t>
  </si>
  <si>
    <t>02 -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</si>
  <si>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</si>
  <si>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</si>
  <si>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</si>
  <si>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</si>
  <si>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</si>
  <si>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</si>
  <si>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</si>
  <si>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</si>
  <si>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</si>
  <si>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</si>
  <si>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 xml:space="preserve">Vytýčení  staveniště</t>
  </si>
  <si>
    <t>-684097361</t>
  </si>
  <si>
    <t>https://podminky.urs.cz/item/CS_URS_2022_01/012103000</t>
  </si>
  <si>
    <t xml:space="preserve">Poznámka k položce:_x000d_
Protokolární převzetí staveniště od investora, vymezení staveniště  páskou a oddělení od prostoru přístupného veřejnosti (na pěší lávce u strojoven),  výroba a instalace informačních tabulek.</t>
  </si>
  <si>
    <t>013203000</t>
  </si>
  <si>
    <t>Technická dokumentace (dokladová část)</t>
  </si>
  <si>
    <t>1043109707</t>
  </si>
  <si>
    <t>https://podminky.urs.cz/item/CS_URS_2022_01/013203000</t>
  </si>
  <si>
    <t>Poznámka k položce:_x000d_
Technologický postup opravy, plán kontrol a zkoušek, protokoly zkoušek, předávací protokol zkoušek, firemní materiály a reference</t>
  </si>
  <si>
    <t>013254000</t>
  </si>
  <si>
    <t>Dokumentace skutečného provedení stavby</t>
  </si>
  <si>
    <t>120538778</t>
  </si>
  <si>
    <t>https://podminky.urs.cz/item/CS_URS_2022_01/013254000</t>
  </si>
  <si>
    <t xml:space="preserve">Poznámka k položce:_x000d_
Vypracování projektu skutečného provedení díla </t>
  </si>
  <si>
    <t>013274000</t>
  </si>
  <si>
    <t>Provedení pasportizace jezu</t>
  </si>
  <si>
    <t>297556132</t>
  </si>
  <si>
    <t>https://podminky.urs.cz/item/CS_URS_2022_01/013274000</t>
  </si>
  <si>
    <t xml:space="preserve">Poznámka k položce:_x000d_
Provedení pasportizace jezu, stávajících nemovitostí (vč. pozemků) a jejich příslušenství, stávajícího stavu přístupových komunikací. Geodetické zaměření  bodů TBD před stavbou a po dokončení stavby, průběžné měření vč. závěrečné zprávy. Fotodokumentace. _x000d_
</t>
  </si>
  <si>
    <t>013294000</t>
  </si>
  <si>
    <t>Prováděcí a dílenská dokumentace (výkresová část)</t>
  </si>
  <si>
    <t>-1145071031</t>
  </si>
  <si>
    <t>https://podminky.urs.cz/item/CS_URS_2022_01/013294000</t>
  </si>
  <si>
    <t xml:space="preserve">Poznámka k položce:_x000d_
Prováděcí a dílenská dokumentace,  dokumentace pomocných konstrukcí._x000d_
_x000d_
</t>
  </si>
  <si>
    <t>VRN3</t>
  </si>
  <si>
    <t>Zařízení staveniště</t>
  </si>
  <si>
    <t>032103000</t>
  </si>
  <si>
    <t>Zajištění kompletního zařízení staveniště</t>
  </si>
  <si>
    <t>-341444678</t>
  </si>
  <si>
    <t>https://podminky.urs.cz/item/CS_URS_2022_01/032103000</t>
  </si>
  <si>
    <t xml:space="preserve">Poznámka k položce:_x000d_
 - umístění prvků zázemí staveniště (buňky, WC, …)_x000d_
 - zajištění celkového logistického řešení staveniště_x000d_
 - zajištění zahražených jezových polí proti pádu osob a  předmětů_x000d_
 - zajištění případných mobilních zdrojů energie, vody, atd. pro zvolené _x000d_
   technologie_x000d_
 - vnitrostaveništní přesun mechanizace (např. mezi platem pilířů a dnem pole a strojovnami)_x000d_
 - zpřístupnění pole pro pracovníky a materiál (např. stavební výtah, výroba_x000d_
   a instalace, lávek, zábradlí a pomocných konstrukcí)_x000d_
 - opatření pro práce v noci (osvětlení, příplatky za práci v noci, …)_x000d_
 - uvedení využívaných ploch do původního stavu_x000d_
</t>
  </si>
  <si>
    <t>034403000</t>
  </si>
  <si>
    <t>Osvětlení a označení staveniště</t>
  </si>
  <si>
    <t>-1588596336</t>
  </si>
  <si>
    <t>https://podminky.urs.cz/item/CS_URS_2022_01/034403000</t>
  </si>
  <si>
    <t xml:space="preserve">Poznámka k položce:_x000d_
Dočasná osvětlovací tělesa a jejich napájení, informační tabule. Oddělení strojoven od lávky přístupné veřejnosti lehkou zástěnou._x000d_
</t>
  </si>
  <si>
    <t>VRN4</t>
  </si>
  <si>
    <t>Inženýrská činnost</t>
  </si>
  <si>
    <t>042503000</t>
  </si>
  <si>
    <t>Montážní přípravky, spotřební materiál, inventář, opatření k naplnění plánu BOZP</t>
  </si>
  <si>
    <t>-563202460</t>
  </si>
  <si>
    <t>https://podminky.urs.cz/item/CS_URS_2022_01/042503000</t>
  </si>
  <si>
    <t xml:space="preserve">Poznámka k položce:_x000d_
Brusivo, odmašťovací a čistící prostředky, nátěrové hmoty, požární a havarijní inventář, prostředky osobního zabezpečení pro práce ve výškách. _x000d_
</t>
  </si>
  <si>
    <t>043194000</t>
  </si>
  <si>
    <t>Komplexní zkoušky</t>
  </si>
  <si>
    <t>475425856</t>
  </si>
  <si>
    <t>https://podminky.urs.cz/item/CS_URS_2022_01/043194000</t>
  </si>
  <si>
    <t xml:space="preserve">Poznámka k položce:_x000d_
Provedení suchých a mokrých zkoušek s ohledem na správné napnutí řetězů_x000d_
</t>
  </si>
  <si>
    <t>043203000</t>
  </si>
  <si>
    <t>Kontrola při výrobě</t>
  </si>
  <si>
    <t>-213768245</t>
  </si>
  <si>
    <t>https://podminky.urs.cz/item/CS_URS_2022_01/043203000</t>
  </si>
  <si>
    <t xml:space="preserve">Poznámka k položce:_x000d_
Kontrola jakosti materiálu, rozměrů, kvality svarů _x000d_
</t>
  </si>
  <si>
    <t>04320300R</t>
  </si>
  <si>
    <t xml:space="preserve">Kontrola při montáži </t>
  </si>
  <si>
    <t>628781798</t>
  </si>
  <si>
    <t>https://podminky.urs.cz/item/CS_URS_2022_01/04320300R</t>
  </si>
  <si>
    <t xml:space="preserve">Poznámka k položce:_x000d_
Kontrola kompletnosti dodávky, dodržení  hlavních rozměrů, dotažení šroubových spojů._x000d_
</t>
  </si>
  <si>
    <t>04320301R</t>
  </si>
  <si>
    <t>Dokumentace kontrol a zkoušek strojní části</t>
  </si>
  <si>
    <t>939081125</t>
  </si>
  <si>
    <t>https://podminky.urs.cz/item/CS_URS_2022_01/04320301R</t>
  </si>
  <si>
    <t xml:space="preserve">Poznámka k položce:_x000d_
Průběžné vedení agendy a dokumentování kontrol a zkoušek a případných vad a jejich odstranění, fotodokumentace._x000d_
</t>
  </si>
  <si>
    <t>049303000</t>
  </si>
  <si>
    <t>Předání díla</t>
  </si>
  <si>
    <t>382718638</t>
  </si>
  <si>
    <t>https://podminky.urs.cz/item/CS_URS_2022_01/049303000</t>
  </si>
  <si>
    <t>Poznámka k položce:_x000d_
Protokolární předání díla investorovi</t>
  </si>
  <si>
    <t>VRN9</t>
  </si>
  <si>
    <t>Ostatní náklady</t>
  </si>
  <si>
    <t>091003000</t>
  </si>
  <si>
    <t>Likvidace odpadu</t>
  </si>
  <si>
    <t>-1222679994</t>
  </si>
  <si>
    <t>https://podminky.urs.cz/item/CS_URS_2022_01/091003000</t>
  </si>
  <si>
    <t>Poznámka k položce:_x000d_
Demontované původní řetězy v majetku investora zůstávají na VD</t>
  </si>
  <si>
    <t>091504000</t>
  </si>
  <si>
    <t>Fotodokumentace</t>
  </si>
  <si>
    <t>704017402</t>
  </si>
  <si>
    <t>https://podminky.urs.cz/item/CS_URS_2022_01/091504000</t>
  </si>
  <si>
    <t xml:space="preserve">Poznámka k položce:_x000d_
Zajištění fotodokumentace dokumentující průběh prací a veškeré zkoušky_x000d_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</si>
</sst>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41311111" TargetMode="External" /><Relationship Id="rId2" Type="http://schemas.openxmlformats.org/officeDocument/2006/relationships/hyperlink" Target="https://podminky.urs.cz/item/CS_URS_2022_01/941311211" TargetMode="External" /><Relationship Id="rId3" Type="http://schemas.openxmlformats.org/officeDocument/2006/relationships/hyperlink" Target="https://podminky.urs.cz/item/CS_URS_2022_01/941311811" TargetMode="External" /><Relationship Id="rId4" Type="http://schemas.openxmlformats.org/officeDocument/2006/relationships/hyperlink" Target="https://podminky.urs.cz/item/CS_URS_2022_01/952905221" TargetMode="External" /><Relationship Id="rId5" Type="http://schemas.openxmlformats.org/officeDocument/2006/relationships/hyperlink" Target="https://podminky.urs.cz/item/CS_URS_2022_01/065002000" TargetMode="External" /><Relationship Id="rId6" Type="http://schemas.openxmlformats.org/officeDocument/2006/relationships/hyperlink" Target="https://podminky.urs.cz/item/CS_URS_2022_01/033203000" TargetMode="External" /><Relationship Id="rId7" Type="http://schemas.openxmlformats.org/officeDocument/2006/relationships/hyperlink" Target="https://podminky.urs.cz/item/CS_URS_2022_01/063203000" TargetMode="External" /><Relationship Id="rId8" Type="http://schemas.openxmlformats.org/officeDocument/2006/relationships/hyperlink" Target="https://podminky.urs.cz/item/CS_URS_2022_01/063204001" TargetMode="External" /><Relationship Id="rId9" Type="http://schemas.openxmlformats.org/officeDocument/2006/relationships/hyperlink" Target="https://podminky.urs.cz/item/CS_URS_2022_01/063204011" TargetMode="External" /><Relationship Id="rId1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2103000" TargetMode="External" /><Relationship Id="rId2" Type="http://schemas.openxmlformats.org/officeDocument/2006/relationships/hyperlink" Target="https://podminky.urs.cz/item/CS_URS_2022_01/013203000" TargetMode="External" /><Relationship Id="rId3" Type="http://schemas.openxmlformats.org/officeDocument/2006/relationships/hyperlink" Target="https://podminky.urs.cz/item/CS_URS_2022_01/013254000" TargetMode="External" /><Relationship Id="rId4" Type="http://schemas.openxmlformats.org/officeDocument/2006/relationships/hyperlink" Target="https://podminky.urs.cz/item/CS_URS_2022_01/013274000" TargetMode="External" /><Relationship Id="rId5" Type="http://schemas.openxmlformats.org/officeDocument/2006/relationships/hyperlink" Target="https://podminky.urs.cz/item/CS_URS_2022_01/013294000" TargetMode="External" /><Relationship Id="rId6" Type="http://schemas.openxmlformats.org/officeDocument/2006/relationships/hyperlink" Target="https://podminky.urs.cz/item/CS_URS_2022_01/032103000" TargetMode="External" /><Relationship Id="rId7" Type="http://schemas.openxmlformats.org/officeDocument/2006/relationships/hyperlink" Target="https://podminky.urs.cz/item/CS_URS_2022_01/034403000" TargetMode="External" /><Relationship Id="rId8" Type="http://schemas.openxmlformats.org/officeDocument/2006/relationships/hyperlink" Target="https://podminky.urs.cz/item/CS_URS_2022_01/042503000" TargetMode="External" /><Relationship Id="rId9" Type="http://schemas.openxmlformats.org/officeDocument/2006/relationships/hyperlink" Target="https://podminky.urs.cz/item/CS_URS_2022_01/043194000" TargetMode="External" /><Relationship Id="rId10" Type="http://schemas.openxmlformats.org/officeDocument/2006/relationships/hyperlink" Target="https://podminky.urs.cz/item/CS_URS_2022_01/043203000" TargetMode="External" /><Relationship Id="rId11" Type="http://schemas.openxmlformats.org/officeDocument/2006/relationships/hyperlink" Target="https://podminky.urs.cz/item/CS_URS_2022_01/04320300R" TargetMode="External" /><Relationship Id="rId12" Type="http://schemas.openxmlformats.org/officeDocument/2006/relationships/hyperlink" Target="https://podminky.urs.cz/item/CS_URS_2022_01/04320301R" TargetMode="External" /><Relationship Id="rId13" Type="http://schemas.openxmlformats.org/officeDocument/2006/relationships/hyperlink" Target="https://podminky.urs.cz/item/CS_URS_2022_01/049303000" TargetMode="External" /><Relationship Id="rId14" Type="http://schemas.openxmlformats.org/officeDocument/2006/relationships/hyperlink" Target="https://podminky.urs.cz/item/CS_URS_2022_01/091003000" TargetMode="External" /><Relationship Id="rId15" Type="http://schemas.openxmlformats.org/officeDocument/2006/relationships/hyperlink" Target="https://podminky.urs.cz/item/CS_URS_2022_01/091504000" TargetMode="External" /><Relationship Id="rId16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26</v>
      </c>
      <c r="AR10" s="21"/>
      <c r="BE10" s="30"/>
      <c r="BS10" s="18" t="s">
        <v>6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29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30</v>
      </c>
      <c r="AK13" s="31" t="s">
        <v>25</v>
      </c>
      <c r="AN13" s="33" t="s">
        <v>31</v>
      </c>
      <c r="AR13" s="21"/>
      <c r="BE13" s="30"/>
      <c r="BS13" s="18" t="s">
        <v>6</v>
      </c>
    </row>
    <row r="14">
      <c r="B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31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32</v>
      </c>
      <c r="AK16" s="31" t="s">
        <v>25</v>
      </c>
      <c r="AN16" s="26" t="s">
        <v>33</v>
      </c>
      <c r="AR16" s="21"/>
      <c r="BE16" s="30"/>
      <c r="BS16" s="18" t="s">
        <v>3</v>
      </c>
    </row>
    <row r="17" s="1" customFormat="1" ht="18.48" customHeight="1">
      <c r="B17" s="21"/>
      <c r="E17" s="26" t="s">
        <v>34</v>
      </c>
      <c r="AK17" s="31" t="s">
        <v>28</v>
      </c>
      <c r="AN17" s="26" t="s">
        <v>35</v>
      </c>
      <c r="AR17" s="21"/>
      <c r="BE17" s="30"/>
      <c r="BS17" s="18" t="s">
        <v>36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37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38</v>
      </c>
      <c r="AK20" s="31" t="s">
        <v>28</v>
      </c>
      <c r="AN20" s="26" t="s">
        <v>1</v>
      </c>
      <c r="AR20" s="21"/>
      <c r="BE20" s="30"/>
      <c r="BS20" s="18" t="s">
        <v>36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39</v>
      </c>
      <c r="AR22" s="21"/>
      <c r="BE22" s="30"/>
    </row>
    <row r="23" s="1" customFormat="1" ht="47.25" customHeight="1">
      <c r="B23" s="21"/>
      <c r="E23" s="35" t="s">
        <v>40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41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42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43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44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45</v>
      </c>
      <c r="E29" s="3"/>
      <c r="F29" s="31" t="s">
        <v>46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47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48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49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50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51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52</v>
      </c>
      <c r="U35" s="49"/>
      <c r="V35" s="49"/>
      <c r="W35" s="49"/>
      <c r="X35" s="51" t="s">
        <v>53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54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55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56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57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56</v>
      </c>
      <c r="AI60" s="40"/>
      <c r="AJ60" s="40"/>
      <c r="AK60" s="40"/>
      <c r="AL60" s="40"/>
      <c r="AM60" s="57" t="s">
        <v>57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58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59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56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57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56</v>
      </c>
      <c r="AI75" s="40"/>
      <c r="AJ75" s="40"/>
      <c r="AK75" s="40"/>
      <c r="AL75" s="40"/>
      <c r="AM75" s="57" t="s">
        <v>57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60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(H8)_2022_04_24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VD PARDUBICE, HAVARIJNÍ OPRAVA ČLÁNKOVÝCH ŘETĚZŮ STŘEDNÍHO POLE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VD Pardubice, ř. km 967,423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24. 4. 2022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25.6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Povodí Labe, státní podnik, Hradec Králové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32</v>
      </c>
      <c r="AJ89" s="37"/>
      <c r="AK89" s="37"/>
      <c r="AL89" s="37"/>
      <c r="AM89" s="69" t="str">
        <f>IF(E17="","",E17)</f>
        <v>Ing. Pavel Hačecký, Pod Krocínkou 467/6, 190 00 Pr</v>
      </c>
      <c r="AN89" s="4"/>
      <c r="AO89" s="4"/>
      <c r="AP89" s="4"/>
      <c r="AQ89" s="37"/>
      <c r="AR89" s="38"/>
      <c r="AS89" s="70" t="s">
        <v>61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30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37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62</v>
      </c>
      <c r="D92" s="79"/>
      <c r="E92" s="79"/>
      <c r="F92" s="79"/>
      <c r="G92" s="79"/>
      <c r="H92" s="80"/>
      <c r="I92" s="81" t="s">
        <v>63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64</v>
      </c>
      <c r="AH92" s="79"/>
      <c r="AI92" s="79"/>
      <c r="AJ92" s="79"/>
      <c r="AK92" s="79"/>
      <c r="AL92" s="79"/>
      <c r="AM92" s="79"/>
      <c r="AN92" s="81" t="s">
        <v>65</v>
      </c>
      <c r="AO92" s="79"/>
      <c r="AP92" s="83"/>
      <c r="AQ92" s="84" t="s">
        <v>66</v>
      </c>
      <c r="AR92" s="38"/>
      <c r="AS92" s="85" t="s">
        <v>67</v>
      </c>
      <c r="AT92" s="86" t="s">
        <v>68</v>
      </c>
      <c r="AU92" s="86" t="s">
        <v>69</v>
      </c>
      <c r="AV92" s="86" t="s">
        <v>70</v>
      </c>
      <c r="AW92" s="86" t="s">
        <v>71</v>
      </c>
      <c r="AX92" s="86" t="s">
        <v>72</v>
      </c>
      <c r="AY92" s="86" t="s">
        <v>73</v>
      </c>
      <c r="AZ92" s="86" t="s">
        <v>74</v>
      </c>
      <c r="BA92" s="86" t="s">
        <v>75</v>
      </c>
      <c r="BB92" s="86" t="s">
        <v>76</v>
      </c>
      <c r="BC92" s="86" t="s">
        <v>77</v>
      </c>
      <c r="BD92" s="87" t="s">
        <v>78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79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ROUND(SUM(AG95:AG96),2)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ROUND(SUM(AS95:AS96),2)</f>
        <v>0</v>
      </c>
      <c r="AT94" s="98">
        <f>ROUND(SUM(AV94:AW94),2)</f>
        <v>0</v>
      </c>
      <c r="AU94" s="99">
        <f>ROUND(SUM(AU95:AU96),5)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ROUND(SUM(AZ95:AZ96),2)</f>
        <v>0</v>
      </c>
      <c r="BA94" s="98">
        <f>ROUND(SUM(BA95:BA96),2)</f>
        <v>0</v>
      </c>
      <c r="BB94" s="98">
        <f>ROUND(SUM(BB95:BB96),2)</f>
        <v>0</v>
      </c>
      <c r="BC94" s="98">
        <f>ROUND(SUM(BC95:BC96),2)</f>
        <v>0</v>
      </c>
      <c r="BD94" s="100">
        <f>ROUND(SUM(BD95:BD96),2)</f>
        <v>0</v>
      </c>
      <c r="BE94" s="6"/>
      <c r="BS94" s="101" t="s">
        <v>80</v>
      </c>
      <c r="BT94" s="101" t="s">
        <v>81</v>
      </c>
      <c r="BU94" s="102" t="s">
        <v>82</v>
      </c>
      <c r="BV94" s="101" t="s">
        <v>83</v>
      </c>
      <c r="BW94" s="101" t="s">
        <v>4</v>
      </c>
      <c r="BX94" s="101" t="s">
        <v>84</v>
      </c>
      <c r="CL94" s="101" t="s">
        <v>1</v>
      </c>
    </row>
    <row r="95" s="7" customFormat="1" ht="16.5" customHeight="1">
      <c r="A95" s="103" t="s">
        <v>85</v>
      </c>
      <c r="B95" s="104"/>
      <c r="C95" s="105"/>
      <c r="D95" s="106" t="s">
        <v>86</v>
      </c>
      <c r="E95" s="106"/>
      <c r="F95" s="106"/>
      <c r="G95" s="106"/>
      <c r="H95" s="106"/>
      <c r="I95" s="107"/>
      <c r="J95" s="106" t="s">
        <v>87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'01 - Oprava článkových ře...'!J30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88</v>
      </c>
      <c r="AR95" s="104"/>
      <c r="AS95" s="110">
        <v>0</v>
      </c>
      <c r="AT95" s="111">
        <f>ROUND(SUM(AV95:AW95),2)</f>
        <v>0</v>
      </c>
      <c r="AU95" s="112">
        <f>'01 - Oprava článkových ře...'!P129</f>
        <v>0</v>
      </c>
      <c r="AV95" s="111">
        <f>'01 - Oprava článkových ře...'!J33</f>
        <v>0</v>
      </c>
      <c r="AW95" s="111">
        <f>'01 - Oprava článkových ře...'!J34</f>
        <v>0</v>
      </c>
      <c r="AX95" s="111">
        <f>'01 - Oprava článkových ře...'!J35</f>
        <v>0</v>
      </c>
      <c r="AY95" s="111">
        <f>'01 - Oprava článkových ře...'!J36</f>
        <v>0</v>
      </c>
      <c r="AZ95" s="111">
        <f>'01 - Oprava článkových ře...'!F33</f>
        <v>0</v>
      </c>
      <c r="BA95" s="111">
        <f>'01 - Oprava článkových ře...'!F34</f>
        <v>0</v>
      </c>
      <c r="BB95" s="111">
        <f>'01 - Oprava článkových ře...'!F35</f>
        <v>0</v>
      </c>
      <c r="BC95" s="111">
        <f>'01 - Oprava článkových ře...'!F36</f>
        <v>0</v>
      </c>
      <c r="BD95" s="113">
        <f>'01 - Oprava článkových ře...'!F37</f>
        <v>0</v>
      </c>
      <c r="BE95" s="7"/>
      <c r="BT95" s="114" t="s">
        <v>89</v>
      </c>
      <c r="BV95" s="114" t="s">
        <v>83</v>
      </c>
      <c r="BW95" s="114" t="s">
        <v>90</v>
      </c>
      <c r="BX95" s="114" t="s">
        <v>4</v>
      </c>
      <c r="CL95" s="114" t="s">
        <v>1</v>
      </c>
      <c r="CM95" s="114" t="s">
        <v>91</v>
      </c>
    </row>
    <row r="96" s="7" customFormat="1" ht="16.5" customHeight="1">
      <c r="A96" s="103" t="s">
        <v>85</v>
      </c>
      <c r="B96" s="104"/>
      <c r="C96" s="105"/>
      <c r="D96" s="106" t="s">
        <v>92</v>
      </c>
      <c r="E96" s="106"/>
      <c r="F96" s="106"/>
      <c r="G96" s="106"/>
      <c r="H96" s="106"/>
      <c r="I96" s="107"/>
      <c r="J96" s="106" t="s">
        <v>93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'02 - Vedlejší a ostatní n...'!J30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94</v>
      </c>
      <c r="AR96" s="104"/>
      <c r="AS96" s="115">
        <v>0</v>
      </c>
      <c r="AT96" s="116">
        <f>ROUND(SUM(AV96:AW96),2)</f>
        <v>0</v>
      </c>
      <c r="AU96" s="117">
        <f>'02 - Vedlejší a ostatní n...'!P121</f>
        <v>0</v>
      </c>
      <c r="AV96" s="116">
        <f>'02 - Vedlejší a ostatní n...'!J33</f>
        <v>0</v>
      </c>
      <c r="AW96" s="116">
        <f>'02 - Vedlejší a ostatní n...'!J34</f>
        <v>0</v>
      </c>
      <c r="AX96" s="116">
        <f>'02 - Vedlejší a ostatní n...'!J35</f>
        <v>0</v>
      </c>
      <c r="AY96" s="116">
        <f>'02 - Vedlejší a ostatní n...'!J36</f>
        <v>0</v>
      </c>
      <c r="AZ96" s="116">
        <f>'02 - Vedlejší a ostatní n...'!F33</f>
        <v>0</v>
      </c>
      <c r="BA96" s="116">
        <f>'02 - Vedlejší a ostatní n...'!F34</f>
        <v>0</v>
      </c>
      <c r="BB96" s="116">
        <f>'02 - Vedlejší a ostatní n...'!F35</f>
        <v>0</v>
      </c>
      <c r="BC96" s="116">
        <f>'02 - Vedlejší a ostatní n...'!F36</f>
        <v>0</v>
      </c>
      <c r="BD96" s="118">
        <f>'02 - Vedlejší a ostatní n...'!F37</f>
        <v>0</v>
      </c>
      <c r="BE96" s="7"/>
      <c r="BT96" s="114" t="s">
        <v>89</v>
      </c>
      <c r="BV96" s="114" t="s">
        <v>83</v>
      </c>
      <c r="BW96" s="114" t="s">
        <v>95</v>
      </c>
      <c r="BX96" s="114" t="s">
        <v>4</v>
      </c>
      <c r="CL96" s="114" t="s">
        <v>1</v>
      </c>
      <c r="CM96" s="114" t="s">
        <v>91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Oprava článkových ře...'!C2" display="/"/>
    <hyperlink ref="A96" location="'02 - Vedlejší a ostatní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="1" customFormat="1" ht="24.96" customHeight="1">
      <c r="B4" s="21"/>
      <c r="D4" s="22" t="s">
        <v>96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0" t="str">
        <f>'Rekapitulace stavby'!K6</f>
        <v>VD PARDUBICE, HAVARIJNÍ OPRAVA ČLÁNKOVÝCH ŘETĚZŮ STŘEDNÍHO POLE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97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24. 4. 2022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26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29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30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32</v>
      </c>
      <c r="E20" s="37"/>
      <c r="F20" s="37"/>
      <c r="G20" s="37"/>
      <c r="H20" s="37"/>
      <c r="I20" s="31" t="s">
        <v>25</v>
      </c>
      <c r="J20" s="26" t="s">
        <v>33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34</v>
      </c>
      <c r="F21" s="37"/>
      <c r="G21" s="37"/>
      <c r="H21" s="37"/>
      <c r="I21" s="31" t="s">
        <v>28</v>
      </c>
      <c r="J21" s="26" t="s">
        <v>35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37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28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39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41</v>
      </c>
      <c r="E30" s="37"/>
      <c r="F30" s="37"/>
      <c r="G30" s="37"/>
      <c r="H30" s="37"/>
      <c r="I30" s="37"/>
      <c r="J30" s="95">
        <f>ROUND(J129,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43</v>
      </c>
      <c r="G32" s="37"/>
      <c r="H32" s="37"/>
      <c r="I32" s="42" t="s">
        <v>42</v>
      </c>
      <c r="J32" s="42" t="s">
        <v>44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45</v>
      </c>
      <c r="E33" s="31" t="s">
        <v>46</v>
      </c>
      <c r="F33" s="126">
        <f>ROUND((SUM(BE129:BE223)),  2)</f>
        <v>0</v>
      </c>
      <c r="G33" s="37"/>
      <c r="H33" s="37"/>
      <c r="I33" s="127">
        <v>0.20999999999999999</v>
      </c>
      <c r="J33" s="126">
        <f>ROUND(((SUM(BE129:BE223))*I33),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47</v>
      </c>
      <c r="F34" s="126">
        <f>ROUND((SUM(BF129:BF223)),  2)</f>
        <v>0</v>
      </c>
      <c r="G34" s="37"/>
      <c r="H34" s="37"/>
      <c r="I34" s="127">
        <v>0.14999999999999999</v>
      </c>
      <c r="J34" s="126">
        <f>ROUND(((SUM(BF129:BF223))*I34),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48</v>
      </c>
      <c r="F35" s="126">
        <f>ROUND((SUM(BG129:BG223)),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49</v>
      </c>
      <c r="F36" s="126">
        <f>ROUND((SUM(BH129:BH223)),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50</v>
      </c>
      <c r="F37" s="126">
        <f>ROUND((SUM(BI129:BI223)),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51</v>
      </c>
      <c r="E39" s="80"/>
      <c r="F39" s="80"/>
      <c r="G39" s="130" t="s">
        <v>52</v>
      </c>
      <c r="H39" s="131" t="s">
        <v>53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54</v>
      </c>
      <c r="E50" s="56"/>
      <c r="F50" s="56"/>
      <c r="G50" s="55" t="s">
        <v>55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56</v>
      </c>
      <c r="E61" s="40"/>
      <c r="F61" s="134" t="s">
        <v>57</v>
      </c>
      <c r="G61" s="57" t="s">
        <v>56</v>
      </c>
      <c r="H61" s="40"/>
      <c r="I61" s="40"/>
      <c r="J61" s="135" t="s">
        <v>57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58</v>
      </c>
      <c r="E65" s="58"/>
      <c r="F65" s="58"/>
      <c r="G65" s="55" t="s">
        <v>59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56</v>
      </c>
      <c r="E76" s="40"/>
      <c r="F76" s="134" t="s">
        <v>57</v>
      </c>
      <c r="G76" s="57" t="s">
        <v>56</v>
      </c>
      <c r="H76" s="40"/>
      <c r="I76" s="40"/>
      <c r="J76" s="135" t="s">
        <v>57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0" t="str">
        <f>E7</f>
        <v>VD PARDUBICE, HAVARIJNÍ OPRAVA ČLÁNKOVÝCH ŘETĚZŮ STŘEDNÍHO POLE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01 - Oprava článkových řetězů pole středního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VD Pardubice, ř. km 967,423</v>
      </c>
      <c r="G89" s="37"/>
      <c r="H89" s="37"/>
      <c r="I89" s="31" t="s">
        <v>22</v>
      </c>
      <c r="J89" s="68" t="str">
        <f>IF(J12="","",J12)</f>
        <v>24. 4. 2022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7"/>
      <c r="E91" s="37"/>
      <c r="F91" s="26" t="str">
        <f>E15</f>
        <v>Povodí Labe, státní podnik, Hradec Králové</v>
      </c>
      <c r="G91" s="37"/>
      <c r="H91" s="37"/>
      <c r="I91" s="31" t="s">
        <v>32</v>
      </c>
      <c r="J91" s="35" t="str">
        <f>E21</f>
        <v>Ing. Pavel Hačecký, Pod Krocínkou 467/6, 190 00 Pr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7"/>
      <c r="E92" s="37"/>
      <c r="F92" s="26" t="str">
        <f>IF(E18="","",E18)</f>
        <v>Vyplň údaj</v>
      </c>
      <c r="G92" s="37"/>
      <c r="H92" s="37"/>
      <c r="I92" s="31" t="s">
        <v>37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100</v>
      </c>
      <c r="D94" s="128"/>
      <c r="E94" s="128"/>
      <c r="F94" s="128"/>
      <c r="G94" s="128"/>
      <c r="H94" s="128"/>
      <c r="I94" s="128"/>
      <c r="J94" s="137" t="s">
        <v>101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102</v>
      </c>
      <c r="D96" s="37"/>
      <c r="E96" s="37"/>
      <c r="F96" s="37"/>
      <c r="G96" s="37"/>
      <c r="H96" s="37"/>
      <c r="I96" s="37"/>
      <c r="J96" s="95">
        <f>J129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103</v>
      </c>
    </row>
    <row r="97" s="9" customFormat="1" ht="24.96" customHeight="1">
      <c r="A97" s="9"/>
      <c r="B97" s="139"/>
      <c r="C97" s="9"/>
      <c r="D97" s="140" t="s">
        <v>104</v>
      </c>
      <c r="E97" s="141"/>
      <c r="F97" s="141"/>
      <c r="G97" s="141"/>
      <c r="H97" s="141"/>
      <c r="I97" s="141"/>
      <c r="J97" s="142">
        <f>J130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105</v>
      </c>
      <c r="E98" s="145"/>
      <c r="F98" s="145"/>
      <c r="G98" s="145"/>
      <c r="H98" s="145"/>
      <c r="I98" s="145"/>
      <c r="J98" s="146">
        <f>J131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43"/>
      <c r="C99" s="10"/>
      <c r="D99" s="144" t="s">
        <v>106</v>
      </c>
      <c r="E99" s="145"/>
      <c r="F99" s="145"/>
      <c r="G99" s="145"/>
      <c r="H99" s="145"/>
      <c r="I99" s="145"/>
      <c r="J99" s="146">
        <f>J132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43"/>
      <c r="C100" s="10"/>
      <c r="D100" s="144" t="s">
        <v>107</v>
      </c>
      <c r="E100" s="145"/>
      <c r="F100" s="145"/>
      <c r="G100" s="145"/>
      <c r="H100" s="145"/>
      <c r="I100" s="145"/>
      <c r="J100" s="146">
        <f>J155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43"/>
      <c r="C101" s="10"/>
      <c r="D101" s="144" t="s">
        <v>108</v>
      </c>
      <c r="E101" s="145"/>
      <c r="F101" s="145"/>
      <c r="G101" s="145"/>
      <c r="H101" s="145"/>
      <c r="I101" s="145"/>
      <c r="J101" s="146">
        <f>J162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109</v>
      </c>
      <c r="E102" s="145"/>
      <c r="F102" s="145"/>
      <c r="G102" s="145"/>
      <c r="H102" s="145"/>
      <c r="I102" s="145"/>
      <c r="J102" s="146">
        <f>J169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110</v>
      </c>
      <c r="E103" s="145"/>
      <c r="F103" s="145"/>
      <c r="G103" s="145"/>
      <c r="H103" s="145"/>
      <c r="I103" s="145"/>
      <c r="J103" s="146">
        <f>J175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43"/>
      <c r="C104" s="10"/>
      <c r="D104" s="144" t="s">
        <v>111</v>
      </c>
      <c r="E104" s="145"/>
      <c r="F104" s="145"/>
      <c r="G104" s="145"/>
      <c r="H104" s="145"/>
      <c r="I104" s="145"/>
      <c r="J104" s="146">
        <f>J176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112</v>
      </c>
      <c r="E105" s="145"/>
      <c r="F105" s="145"/>
      <c r="G105" s="145"/>
      <c r="H105" s="145"/>
      <c r="I105" s="145"/>
      <c r="J105" s="146">
        <f>J189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3"/>
      <c r="C106" s="10"/>
      <c r="D106" s="144" t="s">
        <v>113</v>
      </c>
      <c r="E106" s="145"/>
      <c r="F106" s="145"/>
      <c r="G106" s="145"/>
      <c r="H106" s="145"/>
      <c r="I106" s="145"/>
      <c r="J106" s="146">
        <f>J199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3"/>
      <c r="C107" s="10"/>
      <c r="D107" s="144" t="s">
        <v>114</v>
      </c>
      <c r="E107" s="145"/>
      <c r="F107" s="145"/>
      <c r="G107" s="145"/>
      <c r="H107" s="145"/>
      <c r="I107" s="145"/>
      <c r="J107" s="146">
        <f>J203</f>
        <v>0</v>
      </c>
      <c r="K107" s="10"/>
      <c r="L107" s="14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3"/>
      <c r="C108" s="10"/>
      <c r="D108" s="144" t="s">
        <v>115</v>
      </c>
      <c r="E108" s="145"/>
      <c r="F108" s="145"/>
      <c r="G108" s="145"/>
      <c r="H108" s="145"/>
      <c r="I108" s="145"/>
      <c r="J108" s="146">
        <f>J207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3"/>
      <c r="C109" s="10"/>
      <c r="D109" s="144" t="s">
        <v>116</v>
      </c>
      <c r="E109" s="145"/>
      <c r="F109" s="145"/>
      <c r="G109" s="145"/>
      <c r="H109" s="145"/>
      <c r="I109" s="145"/>
      <c r="J109" s="146">
        <f>J211</f>
        <v>0</v>
      </c>
      <c r="K109" s="10"/>
      <c r="L109" s="14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117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6.25" customHeight="1">
      <c r="A119" s="37"/>
      <c r="B119" s="38"/>
      <c r="C119" s="37"/>
      <c r="D119" s="37"/>
      <c r="E119" s="120" t="str">
        <f>E7</f>
        <v>VD PARDUBICE, HAVARIJNÍ OPRAVA ČLÁNKOVÝCH ŘETĚZŮ STŘEDNÍHO POLE</v>
      </c>
      <c r="F119" s="31"/>
      <c r="G119" s="31"/>
      <c r="H119" s="31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97</v>
      </c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7"/>
      <c r="D121" s="37"/>
      <c r="E121" s="66" t="str">
        <f>E9</f>
        <v>01 - Oprava článkových řetězů pole středního</v>
      </c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7"/>
      <c r="E123" s="37"/>
      <c r="F123" s="26" t="str">
        <f>F12</f>
        <v>VD Pardubice, ř. km 967,423</v>
      </c>
      <c r="G123" s="37"/>
      <c r="H123" s="37"/>
      <c r="I123" s="31" t="s">
        <v>22</v>
      </c>
      <c r="J123" s="68" t="str">
        <f>IF(J12="","",J12)</f>
        <v>24. 4. 2022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40.05" customHeight="1">
      <c r="A125" s="37"/>
      <c r="B125" s="38"/>
      <c r="C125" s="31" t="s">
        <v>24</v>
      </c>
      <c r="D125" s="37"/>
      <c r="E125" s="37"/>
      <c r="F125" s="26" t="str">
        <f>E15</f>
        <v>Povodí Labe, státní podnik, Hradec Králové</v>
      </c>
      <c r="G125" s="37"/>
      <c r="H125" s="37"/>
      <c r="I125" s="31" t="s">
        <v>32</v>
      </c>
      <c r="J125" s="35" t="str">
        <f>E21</f>
        <v>Ing. Pavel Hačecký, Pod Krocínkou 467/6, 190 00 Pr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30</v>
      </c>
      <c r="D126" s="37"/>
      <c r="E126" s="37"/>
      <c r="F126" s="26" t="str">
        <f>IF(E18="","",E18)</f>
        <v>Vyplň údaj</v>
      </c>
      <c r="G126" s="37"/>
      <c r="H126" s="37"/>
      <c r="I126" s="31" t="s">
        <v>37</v>
      </c>
      <c r="J126" s="35" t="str">
        <f>E24</f>
        <v xml:space="preserve"> </v>
      </c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7"/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47"/>
      <c r="B128" s="148"/>
      <c r="C128" s="149" t="s">
        <v>118</v>
      </c>
      <c r="D128" s="150" t="s">
        <v>66</v>
      </c>
      <c r="E128" s="150" t="s">
        <v>62</v>
      </c>
      <c r="F128" s="150" t="s">
        <v>63</v>
      </c>
      <c r="G128" s="150" t="s">
        <v>119</v>
      </c>
      <c r="H128" s="150" t="s">
        <v>120</v>
      </c>
      <c r="I128" s="150" t="s">
        <v>121</v>
      </c>
      <c r="J128" s="150" t="s">
        <v>101</v>
      </c>
      <c r="K128" s="151" t="s">
        <v>122</v>
      </c>
      <c r="L128" s="152"/>
      <c r="M128" s="85" t="s">
        <v>1</v>
      </c>
      <c r="N128" s="86" t="s">
        <v>45</v>
      </c>
      <c r="O128" s="86" t="s">
        <v>123</v>
      </c>
      <c r="P128" s="86" t="s">
        <v>124</v>
      </c>
      <c r="Q128" s="86" t="s">
        <v>125</v>
      </c>
      <c r="R128" s="86" t="s">
        <v>126</v>
      </c>
      <c r="S128" s="86" t="s">
        <v>127</v>
      </c>
      <c r="T128" s="87" t="s">
        <v>128</v>
      </c>
      <c r="U128" s="147"/>
      <c r="V128" s="147"/>
      <c r="W128" s="147"/>
      <c r="X128" s="147"/>
      <c r="Y128" s="147"/>
      <c r="Z128" s="147"/>
      <c r="AA128" s="147"/>
      <c r="AB128" s="147"/>
      <c r="AC128" s="147"/>
      <c r="AD128" s="147"/>
      <c r="AE128" s="147"/>
    </row>
    <row r="129" s="2" customFormat="1" ht="22.8" customHeight="1">
      <c r="A129" s="37"/>
      <c r="B129" s="38"/>
      <c r="C129" s="92" t="s">
        <v>129</v>
      </c>
      <c r="D129" s="37"/>
      <c r="E129" s="37"/>
      <c r="F129" s="37"/>
      <c r="G129" s="37"/>
      <c r="H129" s="37"/>
      <c r="I129" s="37"/>
      <c r="J129" s="153">
        <f>BK129</f>
        <v>0</v>
      </c>
      <c r="K129" s="37"/>
      <c r="L129" s="38"/>
      <c r="M129" s="88"/>
      <c r="N129" s="72"/>
      <c r="O129" s="89"/>
      <c r="P129" s="154">
        <f>P130</f>
        <v>0</v>
      </c>
      <c r="Q129" s="89"/>
      <c r="R129" s="154">
        <f>R130</f>
        <v>0</v>
      </c>
      <c r="S129" s="89"/>
      <c r="T129" s="155">
        <f>T130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80</v>
      </c>
      <c r="AU129" s="18" t="s">
        <v>103</v>
      </c>
      <c r="BK129" s="156">
        <f>BK130</f>
        <v>0</v>
      </c>
    </row>
    <row r="130" s="12" customFormat="1" ht="25.92" customHeight="1">
      <c r="A130" s="12"/>
      <c r="B130" s="157"/>
      <c r="C130" s="12"/>
      <c r="D130" s="158" t="s">
        <v>80</v>
      </c>
      <c r="E130" s="159" t="s">
        <v>92</v>
      </c>
      <c r="F130" s="159" t="s">
        <v>87</v>
      </c>
      <c r="G130" s="12"/>
      <c r="H130" s="12"/>
      <c r="I130" s="160"/>
      <c r="J130" s="161">
        <f>BK130</f>
        <v>0</v>
      </c>
      <c r="K130" s="12"/>
      <c r="L130" s="157"/>
      <c r="M130" s="162"/>
      <c r="N130" s="163"/>
      <c r="O130" s="163"/>
      <c r="P130" s="164">
        <f>P131+P169+P175+P189+P199+P203+P207+P211</f>
        <v>0</v>
      </c>
      <c r="Q130" s="163"/>
      <c r="R130" s="164">
        <f>R131+R169+R175+R189+R199+R203+R207+R211</f>
        <v>0</v>
      </c>
      <c r="S130" s="163"/>
      <c r="T130" s="165">
        <f>T131+T169+T175+T189+T199+T203+T207+T211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8" t="s">
        <v>130</v>
      </c>
      <c r="AT130" s="166" t="s">
        <v>80</v>
      </c>
      <c r="AU130" s="166" t="s">
        <v>81</v>
      </c>
      <c r="AY130" s="158" t="s">
        <v>131</v>
      </c>
      <c r="BK130" s="167">
        <f>BK131+BK169+BK175+BK189+BK199+BK203+BK207+BK211</f>
        <v>0</v>
      </c>
    </row>
    <row r="131" s="12" customFormat="1" ht="22.8" customHeight="1">
      <c r="A131" s="12"/>
      <c r="B131" s="157"/>
      <c r="C131" s="12"/>
      <c r="D131" s="158" t="s">
        <v>80</v>
      </c>
      <c r="E131" s="168" t="s">
        <v>132</v>
      </c>
      <c r="F131" s="168" t="s">
        <v>133</v>
      </c>
      <c r="G131" s="12"/>
      <c r="H131" s="12"/>
      <c r="I131" s="160"/>
      <c r="J131" s="169">
        <f>BK131</f>
        <v>0</v>
      </c>
      <c r="K131" s="12"/>
      <c r="L131" s="157"/>
      <c r="M131" s="162"/>
      <c r="N131" s="163"/>
      <c r="O131" s="163"/>
      <c r="P131" s="164">
        <f>P132+P155+P162</f>
        <v>0</v>
      </c>
      <c r="Q131" s="163"/>
      <c r="R131" s="164">
        <f>R132+R155+R162</f>
        <v>0</v>
      </c>
      <c r="S131" s="163"/>
      <c r="T131" s="165">
        <f>T132+T155+T162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8" t="s">
        <v>130</v>
      </c>
      <c r="AT131" s="166" t="s">
        <v>80</v>
      </c>
      <c r="AU131" s="166" t="s">
        <v>89</v>
      </c>
      <c r="AY131" s="158" t="s">
        <v>131</v>
      </c>
      <c r="BK131" s="167">
        <f>BK132+BK155+BK162</f>
        <v>0</v>
      </c>
    </row>
    <row r="132" s="12" customFormat="1" ht="20.88" customHeight="1">
      <c r="A132" s="12"/>
      <c r="B132" s="157"/>
      <c r="C132" s="12"/>
      <c r="D132" s="158" t="s">
        <v>80</v>
      </c>
      <c r="E132" s="168" t="s">
        <v>134</v>
      </c>
      <c r="F132" s="168" t="s">
        <v>135</v>
      </c>
      <c r="G132" s="12"/>
      <c r="H132" s="12"/>
      <c r="I132" s="160"/>
      <c r="J132" s="169">
        <f>BK132</f>
        <v>0</v>
      </c>
      <c r="K132" s="12"/>
      <c r="L132" s="157"/>
      <c r="M132" s="162"/>
      <c r="N132" s="163"/>
      <c r="O132" s="163"/>
      <c r="P132" s="164">
        <f>SUM(P133:P154)</f>
        <v>0</v>
      </c>
      <c r="Q132" s="163"/>
      <c r="R132" s="164">
        <f>SUM(R133:R154)</f>
        <v>0</v>
      </c>
      <c r="S132" s="163"/>
      <c r="T132" s="165">
        <f>SUM(T133:T154)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8" t="s">
        <v>130</v>
      </c>
      <c r="AT132" s="166" t="s">
        <v>80</v>
      </c>
      <c r="AU132" s="166" t="s">
        <v>91</v>
      </c>
      <c r="AY132" s="158" t="s">
        <v>131</v>
      </c>
      <c r="BK132" s="167">
        <f>SUM(BK133:BK154)</f>
        <v>0</v>
      </c>
    </row>
    <row r="133" s="2" customFormat="1" ht="33" customHeight="1">
      <c r="A133" s="37"/>
      <c r="B133" s="170"/>
      <c r="C133" s="171" t="s">
        <v>89</v>
      </c>
      <c r="D133" s="171" t="s">
        <v>136</v>
      </c>
      <c r="E133" s="172" t="s">
        <v>137</v>
      </c>
      <c r="F133" s="173" t="s">
        <v>138</v>
      </c>
      <c r="G133" s="174" t="s">
        <v>139</v>
      </c>
      <c r="H133" s="175">
        <v>20</v>
      </c>
      <c r="I133" s="176"/>
      <c r="J133" s="177">
        <f>ROUND(I133*H133,2)</f>
        <v>0</v>
      </c>
      <c r="K133" s="173" t="s">
        <v>140</v>
      </c>
      <c r="L133" s="38"/>
      <c r="M133" s="178" t="s">
        <v>1</v>
      </c>
      <c r="N133" s="179" t="s">
        <v>46</v>
      </c>
      <c r="O133" s="76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2" t="s">
        <v>141</v>
      </c>
      <c r="AT133" s="182" t="s">
        <v>136</v>
      </c>
      <c r="AU133" s="182" t="s">
        <v>142</v>
      </c>
      <c r="AY133" s="18" t="s">
        <v>131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89</v>
      </c>
      <c r="BK133" s="183">
        <f>ROUND(I133*H133,2)</f>
        <v>0</v>
      </c>
      <c r="BL133" s="18" t="s">
        <v>141</v>
      </c>
      <c r="BM133" s="182" t="s">
        <v>143</v>
      </c>
    </row>
    <row r="134" s="2" customFormat="1">
      <c r="A134" s="37"/>
      <c r="B134" s="38"/>
      <c r="C134" s="37"/>
      <c r="D134" s="184" t="s">
        <v>144</v>
      </c>
      <c r="E134" s="37"/>
      <c r="F134" s="185" t="s">
        <v>145</v>
      </c>
      <c r="G134" s="37"/>
      <c r="H134" s="37"/>
      <c r="I134" s="186"/>
      <c r="J134" s="37"/>
      <c r="K134" s="37"/>
      <c r="L134" s="38"/>
      <c r="M134" s="187"/>
      <c r="N134" s="188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144</v>
      </c>
      <c r="AU134" s="18" t="s">
        <v>142</v>
      </c>
    </row>
    <row r="135" s="2" customFormat="1">
      <c r="A135" s="37"/>
      <c r="B135" s="38"/>
      <c r="C135" s="37"/>
      <c r="D135" s="189" t="s">
        <v>146</v>
      </c>
      <c r="E135" s="37"/>
      <c r="F135" s="190" t="s">
        <v>147</v>
      </c>
      <c r="G135" s="37"/>
      <c r="H135" s="37"/>
      <c r="I135" s="186"/>
      <c r="J135" s="37"/>
      <c r="K135" s="37"/>
      <c r="L135" s="38"/>
      <c r="M135" s="187"/>
      <c r="N135" s="188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146</v>
      </c>
      <c r="AU135" s="18" t="s">
        <v>142</v>
      </c>
    </row>
    <row r="136" s="13" customFormat="1">
      <c r="A136" s="13"/>
      <c r="B136" s="191"/>
      <c r="C136" s="13"/>
      <c r="D136" s="184" t="s">
        <v>148</v>
      </c>
      <c r="E136" s="192" t="s">
        <v>1</v>
      </c>
      <c r="F136" s="193" t="s">
        <v>149</v>
      </c>
      <c r="G136" s="13"/>
      <c r="H136" s="192" t="s">
        <v>1</v>
      </c>
      <c r="I136" s="194"/>
      <c r="J136" s="13"/>
      <c r="K136" s="13"/>
      <c r="L136" s="191"/>
      <c r="M136" s="195"/>
      <c r="N136" s="196"/>
      <c r="O136" s="196"/>
      <c r="P136" s="196"/>
      <c r="Q136" s="196"/>
      <c r="R136" s="196"/>
      <c r="S136" s="196"/>
      <c r="T136" s="19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2" t="s">
        <v>148</v>
      </c>
      <c r="AU136" s="192" t="s">
        <v>142</v>
      </c>
      <c r="AV136" s="13" t="s">
        <v>89</v>
      </c>
      <c r="AW136" s="13" t="s">
        <v>36</v>
      </c>
      <c r="AX136" s="13" t="s">
        <v>81</v>
      </c>
      <c r="AY136" s="192" t="s">
        <v>131</v>
      </c>
    </row>
    <row r="137" s="14" customFormat="1">
      <c r="A137" s="14"/>
      <c r="B137" s="198"/>
      <c r="C137" s="14"/>
      <c r="D137" s="184" t="s">
        <v>148</v>
      </c>
      <c r="E137" s="199" t="s">
        <v>1</v>
      </c>
      <c r="F137" s="200" t="s">
        <v>150</v>
      </c>
      <c r="G137" s="14"/>
      <c r="H137" s="201">
        <v>20</v>
      </c>
      <c r="I137" s="202"/>
      <c r="J137" s="14"/>
      <c r="K137" s="14"/>
      <c r="L137" s="198"/>
      <c r="M137" s="203"/>
      <c r="N137" s="204"/>
      <c r="O137" s="204"/>
      <c r="P137" s="204"/>
      <c r="Q137" s="204"/>
      <c r="R137" s="204"/>
      <c r="S137" s="204"/>
      <c r="T137" s="20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9" t="s">
        <v>148</v>
      </c>
      <c r="AU137" s="199" t="s">
        <v>142</v>
      </c>
      <c r="AV137" s="14" t="s">
        <v>91</v>
      </c>
      <c r="AW137" s="14" t="s">
        <v>36</v>
      </c>
      <c r="AX137" s="14" t="s">
        <v>89</v>
      </c>
      <c r="AY137" s="199" t="s">
        <v>131</v>
      </c>
    </row>
    <row r="138" s="2" customFormat="1" ht="33" customHeight="1">
      <c r="A138" s="37"/>
      <c r="B138" s="170"/>
      <c r="C138" s="171" t="s">
        <v>91</v>
      </c>
      <c r="D138" s="171" t="s">
        <v>136</v>
      </c>
      <c r="E138" s="172" t="s">
        <v>151</v>
      </c>
      <c r="F138" s="173" t="s">
        <v>152</v>
      </c>
      <c r="G138" s="174" t="s">
        <v>139</v>
      </c>
      <c r="H138" s="175">
        <v>600</v>
      </c>
      <c r="I138" s="176"/>
      <c r="J138" s="177">
        <f>ROUND(I138*H138,2)</f>
        <v>0</v>
      </c>
      <c r="K138" s="173" t="s">
        <v>140</v>
      </c>
      <c r="L138" s="38"/>
      <c r="M138" s="178" t="s">
        <v>1</v>
      </c>
      <c r="N138" s="179" t="s">
        <v>46</v>
      </c>
      <c r="O138" s="76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2" t="s">
        <v>141</v>
      </c>
      <c r="AT138" s="182" t="s">
        <v>136</v>
      </c>
      <c r="AU138" s="182" t="s">
        <v>142</v>
      </c>
      <c r="AY138" s="18" t="s">
        <v>131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89</v>
      </c>
      <c r="BK138" s="183">
        <f>ROUND(I138*H138,2)</f>
        <v>0</v>
      </c>
      <c r="BL138" s="18" t="s">
        <v>141</v>
      </c>
      <c r="BM138" s="182" t="s">
        <v>153</v>
      </c>
    </row>
    <row r="139" s="2" customFormat="1">
      <c r="A139" s="37"/>
      <c r="B139" s="38"/>
      <c r="C139" s="37"/>
      <c r="D139" s="184" t="s">
        <v>144</v>
      </c>
      <c r="E139" s="37"/>
      <c r="F139" s="185" t="s">
        <v>154</v>
      </c>
      <c r="G139" s="37"/>
      <c r="H139" s="37"/>
      <c r="I139" s="186"/>
      <c r="J139" s="37"/>
      <c r="K139" s="37"/>
      <c r="L139" s="38"/>
      <c r="M139" s="187"/>
      <c r="N139" s="188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144</v>
      </c>
      <c r="AU139" s="18" t="s">
        <v>142</v>
      </c>
    </row>
    <row r="140" s="2" customFormat="1">
      <c r="A140" s="37"/>
      <c r="B140" s="38"/>
      <c r="C140" s="37"/>
      <c r="D140" s="189" t="s">
        <v>146</v>
      </c>
      <c r="E140" s="37"/>
      <c r="F140" s="190" t="s">
        <v>155</v>
      </c>
      <c r="G140" s="37"/>
      <c r="H140" s="37"/>
      <c r="I140" s="186"/>
      <c r="J140" s="37"/>
      <c r="K140" s="37"/>
      <c r="L140" s="38"/>
      <c r="M140" s="187"/>
      <c r="N140" s="188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146</v>
      </c>
      <c r="AU140" s="18" t="s">
        <v>142</v>
      </c>
    </row>
    <row r="141" s="13" customFormat="1">
      <c r="A141" s="13"/>
      <c r="B141" s="191"/>
      <c r="C141" s="13"/>
      <c r="D141" s="184" t="s">
        <v>148</v>
      </c>
      <c r="E141" s="192" t="s">
        <v>1</v>
      </c>
      <c r="F141" s="193" t="s">
        <v>149</v>
      </c>
      <c r="G141" s="13"/>
      <c r="H141" s="192" t="s">
        <v>1</v>
      </c>
      <c r="I141" s="194"/>
      <c r="J141" s="13"/>
      <c r="K141" s="13"/>
      <c r="L141" s="191"/>
      <c r="M141" s="195"/>
      <c r="N141" s="196"/>
      <c r="O141" s="196"/>
      <c r="P141" s="196"/>
      <c r="Q141" s="196"/>
      <c r="R141" s="196"/>
      <c r="S141" s="196"/>
      <c r="T141" s="19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2" t="s">
        <v>148</v>
      </c>
      <c r="AU141" s="192" t="s">
        <v>142</v>
      </c>
      <c r="AV141" s="13" t="s">
        <v>89</v>
      </c>
      <c r="AW141" s="13" t="s">
        <v>36</v>
      </c>
      <c r="AX141" s="13" t="s">
        <v>81</v>
      </c>
      <c r="AY141" s="192" t="s">
        <v>131</v>
      </c>
    </row>
    <row r="142" s="14" customFormat="1">
      <c r="A142" s="14"/>
      <c r="B142" s="198"/>
      <c r="C142" s="14"/>
      <c r="D142" s="184" t="s">
        <v>148</v>
      </c>
      <c r="E142" s="199" t="s">
        <v>1</v>
      </c>
      <c r="F142" s="200" t="s">
        <v>156</v>
      </c>
      <c r="G142" s="14"/>
      <c r="H142" s="201">
        <v>600</v>
      </c>
      <c r="I142" s="202"/>
      <c r="J142" s="14"/>
      <c r="K142" s="14"/>
      <c r="L142" s="198"/>
      <c r="M142" s="203"/>
      <c r="N142" s="204"/>
      <c r="O142" s="204"/>
      <c r="P142" s="204"/>
      <c r="Q142" s="204"/>
      <c r="R142" s="204"/>
      <c r="S142" s="204"/>
      <c r="T142" s="20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9" t="s">
        <v>148</v>
      </c>
      <c r="AU142" s="199" t="s">
        <v>142</v>
      </c>
      <c r="AV142" s="14" t="s">
        <v>91</v>
      </c>
      <c r="AW142" s="14" t="s">
        <v>36</v>
      </c>
      <c r="AX142" s="14" t="s">
        <v>81</v>
      </c>
      <c r="AY142" s="199" t="s">
        <v>131</v>
      </c>
    </row>
    <row r="143" s="15" customFormat="1">
      <c r="A143" s="15"/>
      <c r="B143" s="206"/>
      <c r="C143" s="15"/>
      <c r="D143" s="184" t="s">
        <v>148</v>
      </c>
      <c r="E143" s="207" t="s">
        <v>1</v>
      </c>
      <c r="F143" s="208" t="s">
        <v>157</v>
      </c>
      <c r="G143" s="15"/>
      <c r="H143" s="209">
        <v>600</v>
      </c>
      <c r="I143" s="210"/>
      <c r="J143" s="15"/>
      <c r="K143" s="15"/>
      <c r="L143" s="206"/>
      <c r="M143" s="211"/>
      <c r="N143" s="212"/>
      <c r="O143" s="212"/>
      <c r="P143" s="212"/>
      <c r="Q143" s="212"/>
      <c r="R143" s="212"/>
      <c r="S143" s="212"/>
      <c r="T143" s="21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07" t="s">
        <v>148</v>
      </c>
      <c r="AU143" s="207" t="s">
        <v>142</v>
      </c>
      <c r="AV143" s="15" t="s">
        <v>141</v>
      </c>
      <c r="AW143" s="15" t="s">
        <v>36</v>
      </c>
      <c r="AX143" s="15" t="s">
        <v>89</v>
      </c>
      <c r="AY143" s="207" t="s">
        <v>131</v>
      </c>
    </row>
    <row r="144" s="2" customFormat="1" ht="33" customHeight="1">
      <c r="A144" s="37"/>
      <c r="B144" s="170"/>
      <c r="C144" s="171" t="s">
        <v>142</v>
      </c>
      <c r="D144" s="171" t="s">
        <v>136</v>
      </c>
      <c r="E144" s="172" t="s">
        <v>158</v>
      </c>
      <c r="F144" s="173" t="s">
        <v>159</v>
      </c>
      <c r="G144" s="174" t="s">
        <v>139</v>
      </c>
      <c r="H144" s="175">
        <v>20</v>
      </c>
      <c r="I144" s="176"/>
      <c r="J144" s="177">
        <f>ROUND(I144*H144,2)</f>
        <v>0</v>
      </c>
      <c r="K144" s="173" t="s">
        <v>140</v>
      </c>
      <c r="L144" s="38"/>
      <c r="M144" s="178" t="s">
        <v>1</v>
      </c>
      <c r="N144" s="179" t="s">
        <v>46</v>
      </c>
      <c r="O144" s="76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2" t="s">
        <v>141</v>
      </c>
      <c r="AT144" s="182" t="s">
        <v>136</v>
      </c>
      <c r="AU144" s="182" t="s">
        <v>142</v>
      </c>
      <c r="AY144" s="18" t="s">
        <v>131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89</v>
      </c>
      <c r="BK144" s="183">
        <f>ROUND(I144*H144,2)</f>
        <v>0</v>
      </c>
      <c r="BL144" s="18" t="s">
        <v>141</v>
      </c>
      <c r="BM144" s="182" t="s">
        <v>160</v>
      </c>
    </row>
    <row r="145" s="2" customFormat="1">
      <c r="A145" s="37"/>
      <c r="B145" s="38"/>
      <c r="C145" s="37"/>
      <c r="D145" s="184" t="s">
        <v>144</v>
      </c>
      <c r="E145" s="37"/>
      <c r="F145" s="185" t="s">
        <v>161</v>
      </c>
      <c r="G145" s="37"/>
      <c r="H145" s="37"/>
      <c r="I145" s="186"/>
      <c r="J145" s="37"/>
      <c r="K145" s="37"/>
      <c r="L145" s="38"/>
      <c r="M145" s="187"/>
      <c r="N145" s="188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144</v>
      </c>
      <c r="AU145" s="18" t="s">
        <v>142</v>
      </c>
    </row>
    <row r="146" s="2" customFormat="1">
      <c r="A146" s="37"/>
      <c r="B146" s="38"/>
      <c r="C146" s="37"/>
      <c r="D146" s="189" t="s">
        <v>146</v>
      </c>
      <c r="E146" s="37"/>
      <c r="F146" s="190" t="s">
        <v>162</v>
      </c>
      <c r="G146" s="37"/>
      <c r="H146" s="37"/>
      <c r="I146" s="186"/>
      <c r="J146" s="37"/>
      <c r="K146" s="37"/>
      <c r="L146" s="38"/>
      <c r="M146" s="187"/>
      <c r="N146" s="188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146</v>
      </c>
      <c r="AU146" s="18" t="s">
        <v>142</v>
      </c>
    </row>
    <row r="147" s="13" customFormat="1">
      <c r="A147" s="13"/>
      <c r="B147" s="191"/>
      <c r="C147" s="13"/>
      <c r="D147" s="184" t="s">
        <v>148</v>
      </c>
      <c r="E147" s="192" t="s">
        <v>1</v>
      </c>
      <c r="F147" s="193" t="s">
        <v>149</v>
      </c>
      <c r="G147" s="13"/>
      <c r="H147" s="192" t="s">
        <v>1</v>
      </c>
      <c r="I147" s="194"/>
      <c r="J147" s="13"/>
      <c r="K147" s="13"/>
      <c r="L147" s="191"/>
      <c r="M147" s="195"/>
      <c r="N147" s="196"/>
      <c r="O147" s="196"/>
      <c r="P147" s="196"/>
      <c r="Q147" s="196"/>
      <c r="R147" s="196"/>
      <c r="S147" s="196"/>
      <c r="T147" s="19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2" t="s">
        <v>148</v>
      </c>
      <c r="AU147" s="192" t="s">
        <v>142</v>
      </c>
      <c r="AV147" s="13" t="s">
        <v>89</v>
      </c>
      <c r="AW147" s="13" t="s">
        <v>36</v>
      </c>
      <c r="AX147" s="13" t="s">
        <v>81</v>
      </c>
      <c r="AY147" s="192" t="s">
        <v>131</v>
      </c>
    </row>
    <row r="148" s="14" customFormat="1">
      <c r="A148" s="14"/>
      <c r="B148" s="198"/>
      <c r="C148" s="14"/>
      <c r="D148" s="184" t="s">
        <v>148</v>
      </c>
      <c r="E148" s="199" t="s">
        <v>1</v>
      </c>
      <c r="F148" s="200" t="s">
        <v>150</v>
      </c>
      <c r="G148" s="14"/>
      <c r="H148" s="201">
        <v>20</v>
      </c>
      <c r="I148" s="202"/>
      <c r="J148" s="14"/>
      <c r="K148" s="14"/>
      <c r="L148" s="198"/>
      <c r="M148" s="203"/>
      <c r="N148" s="204"/>
      <c r="O148" s="204"/>
      <c r="P148" s="204"/>
      <c r="Q148" s="204"/>
      <c r="R148" s="204"/>
      <c r="S148" s="204"/>
      <c r="T148" s="20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9" t="s">
        <v>148</v>
      </c>
      <c r="AU148" s="199" t="s">
        <v>142</v>
      </c>
      <c r="AV148" s="14" t="s">
        <v>91</v>
      </c>
      <c r="AW148" s="14" t="s">
        <v>36</v>
      </c>
      <c r="AX148" s="14" t="s">
        <v>89</v>
      </c>
      <c r="AY148" s="199" t="s">
        <v>131</v>
      </c>
    </row>
    <row r="149" s="2" customFormat="1" ht="24.15" customHeight="1">
      <c r="A149" s="37"/>
      <c r="B149" s="170"/>
      <c r="C149" s="171" t="s">
        <v>141</v>
      </c>
      <c r="D149" s="171" t="s">
        <v>136</v>
      </c>
      <c r="E149" s="172" t="s">
        <v>163</v>
      </c>
      <c r="F149" s="173" t="s">
        <v>164</v>
      </c>
      <c r="G149" s="174" t="s">
        <v>139</v>
      </c>
      <c r="H149" s="175">
        <v>10</v>
      </c>
      <c r="I149" s="176"/>
      <c r="J149" s="177">
        <f>ROUND(I149*H149,2)</f>
        <v>0</v>
      </c>
      <c r="K149" s="173" t="s">
        <v>140</v>
      </c>
      <c r="L149" s="38"/>
      <c r="M149" s="178" t="s">
        <v>1</v>
      </c>
      <c r="N149" s="179" t="s">
        <v>46</v>
      </c>
      <c r="O149" s="76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2" t="s">
        <v>141</v>
      </c>
      <c r="AT149" s="182" t="s">
        <v>136</v>
      </c>
      <c r="AU149" s="182" t="s">
        <v>142</v>
      </c>
      <c r="AY149" s="18" t="s">
        <v>131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89</v>
      </c>
      <c r="BK149" s="183">
        <f>ROUND(I149*H149,2)</f>
        <v>0</v>
      </c>
      <c r="BL149" s="18" t="s">
        <v>141</v>
      </c>
      <c r="BM149" s="182" t="s">
        <v>165</v>
      </c>
    </row>
    <row r="150" s="2" customFormat="1">
      <c r="A150" s="37"/>
      <c r="B150" s="38"/>
      <c r="C150" s="37"/>
      <c r="D150" s="184" t="s">
        <v>144</v>
      </c>
      <c r="E150" s="37"/>
      <c r="F150" s="185" t="s">
        <v>166</v>
      </c>
      <c r="G150" s="37"/>
      <c r="H150" s="37"/>
      <c r="I150" s="186"/>
      <c r="J150" s="37"/>
      <c r="K150" s="37"/>
      <c r="L150" s="38"/>
      <c r="M150" s="187"/>
      <c r="N150" s="188"/>
      <c r="O150" s="76"/>
      <c r="P150" s="76"/>
      <c r="Q150" s="76"/>
      <c r="R150" s="76"/>
      <c r="S150" s="76"/>
      <c r="T150" s="7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144</v>
      </c>
      <c r="AU150" s="18" t="s">
        <v>142</v>
      </c>
    </row>
    <row r="151" s="2" customFormat="1">
      <c r="A151" s="37"/>
      <c r="B151" s="38"/>
      <c r="C151" s="37"/>
      <c r="D151" s="189" t="s">
        <v>146</v>
      </c>
      <c r="E151" s="37"/>
      <c r="F151" s="190" t="s">
        <v>167</v>
      </c>
      <c r="G151" s="37"/>
      <c r="H151" s="37"/>
      <c r="I151" s="186"/>
      <c r="J151" s="37"/>
      <c r="K151" s="37"/>
      <c r="L151" s="38"/>
      <c r="M151" s="187"/>
      <c r="N151" s="188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146</v>
      </c>
      <c r="AU151" s="18" t="s">
        <v>142</v>
      </c>
    </row>
    <row r="152" s="13" customFormat="1">
      <c r="A152" s="13"/>
      <c r="B152" s="191"/>
      <c r="C152" s="13"/>
      <c r="D152" s="184" t="s">
        <v>148</v>
      </c>
      <c r="E152" s="192" t="s">
        <v>1</v>
      </c>
      <c r="F152" s="193" t="s">
        <v>168</v>
      </c>
      <c r="G152" s="13"/>
      <c r="H152" s="192" t="s">
        <v>1</v>
      </c>
      <c r="I152" s="194"/>
      <c r="J152" s="13"/>
      <c r="K152" s="13"/>
      <c r="L152" s="191"/>
      <c r="M152" s="195"/>
      <c r="N152" s="196"/>
      <c r="O152" s="196"/>
      <c r="P152" s="196"/>
      <c r="Q152" s="196"/>
      <c r="R152" s="196"/>
      <c r="S152" s="196"/>
      <c r="T152" s="19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2" t="s">
        <v>148</v>
      </c>
      <c r="AU152" s="192" t="s">
        <v>142</v>
      </c>
      <c r="AV152" s="13" t="s">
        <v>89</v>
      </c>
      <c r="AW152" s="13" t="s">
        <v>36</v>
      </c>
      <c r="AX152" s="13" t="s">
        <v>81</v>
      </c>
      <c r="AY152" s="192" t="s">
        <v>131</v>
      </c>
    </row>
    <row r="153" s="14" customFormat="1">
      <c r="A153" s="14"/>
      <c r="B153" s="198"/>
      <c r="C153" s="14"/>
      <c r="D153" s="184" t="s">
        <v>148</v>
      </c>
      <c r="E153" s="199" t="s">
        <v>1</v>
      </c>
      <c r="F153" s="200" t="s">
        <v>169</v>
      </c>
      <c r="G153" s="14"/>
      <c r="H153" s="201">
        <v>10</v>
      </c>
      <c r="I153" s="202"/>
      <c r="J153" s="14"/>
      <c r="K153" s="14"/>
      <c r="L153" s="198"/>
      <c r="M153" s="203"/>
      <c r="N153" s="204"/>
      <c r="O153" s="204"/>
      <c r="P153" s="204"/>
      <c r="Q153" s="204"/>
      <c r="R153" s="204"/>
      <c r="S153" s="204"/>
      <c r="T153" s="20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9" t="s">
        <v>148</v>
      </c>
      <c r="AU153" s="199" t="s">
        <v>142</v>
      </c>
      <c r="AV153" s="14" t="s">
        <v>91</v>
      </c>
      <c r="AW153" s="14" t="s">
        <v>36</v>
      </c>
      <c r="AX153" s="14" t="s">
        <v>81</v>
      </c>
      <c r="AY153" s="199" t="s">
        <v>131</v>
      </c>
    </row>
    <row r="154" s="15" customFormat="1">
      <c r="A154" s="15"/>
      <c r="B154" s="206"/>
      <c r="C154" s="15"/>
      <c r="D154" s="184" t="s">
        <v>148</v>
      </c>
      <c r="E154" s="207" t="s">
        <v>1</v>
      </c>
      <c r="F154" s="208" t="s">
        <v>157</v>
      </c>
      <c r="G154" s="15"/>
      <c r="H154" s="209">
        <v>10</v>
      </c>
      <c r="I154" s="210"/>
      <c r="J154" s="15"/>
      <c r="K154" s="15"/>
      <c r="L154" s="206"/>
      <c r="M154" s="211"/>
      <c r="N154" s="212"/>
      <c r="O154" s="212"/>
      <c r="P154" s="212"/>
      <c r="Q154" s="212"/>
      <c r="R154" s="212"/>
      <c r="S154" s="212"/>
      <c r="T154" s="21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07" t="s">
        <v>148</v>
      </c>
      <c r="AU154" s="207" t="s">
        <v>142</v>
      </c>
      <c r="AV154" s="15" t="s">
        <v>141</v>
      </c>
      <c r="AW154" s="15" t="s">
        <v>36</v>
      </c>
      <c r="AX154" s="15" t="s">
        <v>89</v>
      </c>
      <c r="AY154" s="207" t="s">
        <v>131</v>
      </c>
    </row>
    <row r="155" s="12" customFormat="1" ht="20.88" customHeight="1">
      <c r="A155" s="12"/>
      <c r="B155" s="157"/>
      <c r="C155" s="12"/>
      <c r="D155" s="158" t="s">
        <v>80</v>
      </c>
      <c r="E155" s="168" t="s">
        <v>170</v>
      </c>
      <c r="F155" s="168" t="s">
        <v>171</v>
      </c>
      <c r="G155" s="12"/>
      <c r="H155" s="12"/>
      <c r="I155" s="160"/>
      <c r="J155" s="169">
        <f>BK155</f>
        <v>0</v>
      </c>
      <c r="K155" s="12"/>
      <c r="L155" s="157"/>
      <c r="M155" s="162"/>
      <c r="N155" s="163"/>
      <c r="O155" s="163"/>
      <c r="P155" s="164">
        <f>SUM(P156:P161)</f>
        <v>0</v>
      </c>
      <c r="Q155" s="163"/>
      <c r="R155" s="164">
        <f>SUM(R156:R161)</f>
        <v>0</v>
      </c>
      <c r="S155" s="163"/>
      <c r="T155" s="165">
        <f>SUM(T156:T161)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8" t="s">
        <v>130</v>
      </c>
      <c r="AT155" s="166" t="s">
        <v>80</v>
      </c>
      <c r="AU155" s="166" t="s">
        <v>91</v>
      </c>
      <c r="AY155" s="158" t="s">
        <v>131</v>
      </c>
      <c r="BK155" s="167">
        <f>SUM(BK156:BK161)</f>
        <v>0</v>
      </c>
    </row>
    <row r="156" s="2" customFormat="1" ht="16.5" customHeight="1">
      <c r="A156" s="37"/>
      <c r="B156" s="170"/>
      <c r="C156" s="171" t="s">
        <v>130</v>
      </c>
      <c r="D156" s="171" t="s">
        <v>136</v>
      </c>
      <c r="E156" s="172" t="s">
        <v>172</v>
      </c>
      <c r="F156" s="173" t="s">
        <v>173</v>
      </c>
      <c r="G156" s="174" t="s">
        <v>174</v>
      </c>
      <c r="H156" s="175">
        <v>2</v>
      </c>
      <c r="I156" s="176"/>
      <c r="J156" s="177">
        <f>ROUND(I156*H156,2)</f>
        <v>0</v>
      </c>
      <c r="K156" s="173" t="s">
        <v>1</v>
      </c>
      <c r="L156" s="38"/>
      <c r="M156" s="178" t="s">
        <v>1</v>
      </c>
      <c r="N156" s="179" t="s">
        <v>46</v>
      </c>
      <c r="O156" s="76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2" t="s">
        <v>141</v>
      </c>
      <c r="AT156" s="182" t="s">
        <v>136</v>
      </c>
      <c r="AU156" s="182" t="s">
        <v>142</v>
      </c>
      <c r="AY156" s="18" t="s">
        <v>131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89</v>
      </c>
      <c r="BK156" s="183">
        <f>ROUND(I156*H156,2)</f>
        <v>0</v>
      </c>
      <c r="BL156" s="18" t="s">
        <v>141</v>
      </c>
      <c r="BM156" s="182" t="s">
        <v>175</v>
      </c>
    </row>
    <row r="157" s="2" customFormat="1">
      <c r="A157" s="37"/>
      <c r="B157" s="38"/>
      <c r="C157" s="37"/>
      <c r="D157" s="184" t="s">
        <v>176</v>
      </c>
      <c r="E157" s="37"/>
      <c r="F157" s="214" t="s">
        <v>177</v>
      </c>
      <c r="G157" s="37"/>
      <c r="H157" s="37"/>
      <c r="I157" s="186"/>
      <c r="J157" s="37"/>
      <c r="K157" s="37"/>
      <c r="L157" s="38"/>
      <c r="M157" s="187"/>
      <c r="N157" s="188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176</v>
      </c>
      <c r="AU157" s="18" t="s">
        <v>142</v>
      </c>
    </row>
    <row r="158" s="14" customFormat="1">
      <c r="A158" s="14"/>
      <c r="B158" s="198"/>
      <c r="C158" s="14"/>
      <c r="D158" s="184" t="s">
        <v>148</v>
      </c>
      <c r="E158" s="199" t="s">
        <v>1</v>
      </c>
      <c r="F158" s="200" t="s">
        <v>178</v>
      </c>
      <c r="G158" s="14"/>
      <c r="H158" s="201">
        <v>2</v>
      </c>
      <c r="I158" s="202"/>
      <c r="J158" s="14"/>
      <c r="K158" s="14"/>
      <c r="L158" s="198"/>
      <c r="M158" s="203"/>
      <c r="N158" s="204"/>
      <c r="O158" s="204"/>
      <c r="P158" s="204"/>
      <c r="Q158" s="204"/>
      <c r="R158" s="204"/>
      <c r="S158" s="204"/>
      <c r="T158" s="20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9" t="s">
        <v>148</v>
      </c>
      <c r="AU158" s="199" t="s">
        <v>142</v>
      </c>
      <c r="AV158" s="14" t="s">
        <v>91</v>
      </c>
      <c r="AW158" s="14" t="s">
        <v>36</v>
      </c>
      <c r="AX158" s="14" t="s">
        <v>89</v>
      </c>
      <c r="AY158" s="199" t="s">
        <v>131</v>
      </c>
    </row>
    <row r="159" s="2" customFormat="1" ht="16.5" customHeight="1">
      <c r="A159" s="37"/>
      <c r="B159" s="170"/>
      <c r="C159" s="171" t="s">
        <v>179</v>
      </c>
      <c r="D159" s="171" t="s">
        <v>136</v>
      </c>
      <c r="E159" s="172" t="s">
        <v>180</v>
      </c>
      <c r="F159" s="173" t="s">
        <v>181</v>
      </c>
      <c r="G159" s="174" t="s">
        <v>174</v>
      </c>
      <c r="H159" s="175">
        <v>1</v>
      </c>
      <c r="I159" s="176"/>
      <c r="J159" s="177">
        <f>ROUND(I159*H159,2)</f>
        <v>0</v>
      </c>
      <c r="K159" s="173" t="s">
        <v>1</v>
      </c>
      <c r="L159" s="38"/>
      <c r="M159" s="178" t="s">
        <v>1</v>
      </c>
      <c r="N159" s="179" t="s">
        <v>46</v>
      </c>
      <c r="O159" s="76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2" t="s">
        <v>141</v>
      </c>
      <c r="AT159" s="182" t="s">
        <v>136</v>
      </c>
      <c r="AU159" s="182" t="s">
        <v>142</v>
      </c>
      <c r="AY159" s="18" t="s">
        <v>131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8" t="s">
        <v>89</v>
      </c>
      <c r="BK159" s="183">
        <f>ROUND(I159*H159,2)</f>
        <v>0</v>
      </c>
      <c r="BL159" s="18" t="s">
        <v>141</v>
      </c>
      <c r="BM159" s="182" t="s">
        <v>182</v>
      </c>
    </row>
    <row r="160" s="2" customFormat="1">
      <c r="A160" s="37"/>
      <c r="B160" s="38"/>
      <c r="C160" s="37"/>
      <c r="D160" s="184" t="s">
        <v>176</v>
      </c>
      <c r="E160" s="37"/>
      <c r="F160" s="214" t="s">
        <v>183</v>
      </c>
      <c r="G160" s="37"/>
      <c r="H160" s="37"/>
      <c r="I160" s="186"/>
      <c r="J160" s="37"/>
      <c r="K160" s="37"/>
      <c r="L160" s="38"/>
      <c r="M160" s="187"/>
      <c r="N160" s="188"/>
      <c r="O160" s="76"/>
      <c r="P160" s="76"/>
      <c r="Q160" s="76"/>
      <c r="R160" s="76"/>
      <c r="S160" s="76"/>
      <c r="T160" s="7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176</v>
      </c>
      <c r="AU160" s="18" t="s">
        <v>142</v>
      </c>
    </row>
    <row r="161" s="14" customFormat="1">
      <c r="A161" s="14"/>
      <c r="B161" s="198"/>
      <c r="C161" s="14"/>
      <c r="D161" s="184" t="s">
        <v>148</v>
      </c>
      <c r="E161" s="199" t="s">
        <v>1</v>
      </c>
      <c r="F161" s="200" t="s">
        <v>184</v>
      </c>
      <c r="G161" s="14"/>
      <c r="H161" s="201">
        <v>1</v>
      </c>
      <c r="I161" s="202"/>
      <c r="J161" s="14"/>
      <c r="K161" s="14"/>
      <c r="L161" s="198"/>
      <c r="M161" s="203"/>
      <c r="N161" s="204"/>
      <c r="O161" s="204"/>
      <c r="P161" s="204"/>
      <c r="Q161" s="204"/>
      <c r="R161" s="204"/>
      <c r="S161" s="204"/>
      <c r="T161" s="20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9" t="s">
        <v>148</v>
      </c>
      <c r="AU161" s="199" t="s">
        <v>142</v>
      </c>
      <c r="AV161" s="14" t="s">
        <v>91</v>
      </c>
      <c r="AW161" s="14" t="s">
        <v>36</v>
      </c>
      <c r="AX161" s="14" t="s">
        <v>89</v>
      </c>
      <c r="AY161" s="199" t="s">
        <v>131</v>
      </c>
    </row>
    <row r="162" s="12" customFormat="1" ht="20.88" customHeight="1">
      <c r="A162" s="12"/>
      <c r="B162" s="157"/>
      <c r="C162" s="12"/>
      <c r="D162" s="158" t="s">
        <v>80</v>
      </c>
      <c r="E162" s="168" t="s">
        <v>185</v>
      </c>
      <c r="F162" s="168" t="s">
        <v>186</v>
      </c>
      <c r="G162" s="12"/>
      <c r="H162" s="12"/>
      <c r="I162" s="160"/>
      <c r="J162" s="169">
        <f>BK162</f>
        <v>0</v>
      </c>
      <c r="K162" s="12"/>
      <c r="L162" s="157"/>
      <c r="M162" s="162"/>
      <c r="N162" s="163"/>
      <c r="O162" s="163"/>
      <c r="P162" s="164">
        <f>SUM(P163:P168)</f>
        <v>0</v>
      </c>
      <c r="Q162" s="163"/>
      <c r="R162" s="164">
        <f>SUM(R163:R168)</f>
        <v>0</v>
      </c>
      <c r="S162" s="163"/>
      <c r="T162" s="165">
        <f>SUM(T163:T168)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8" t="s">
        <v>130</v>
      </c>
      <c r="AT162" s="166" t="s">
        <v>80</v>
      </c>
      <c r="AU162" s="166" t="s">
        <v>91</v>
      </c>
      <c r="AY162" s="158" t="s">
        <v>131</v>
      </c>
      <c r="BK162" s="167">
        <f>SUM(BK163:BK168)</f>
        <v>0</v>
      </c>
    </row>
    <row r="163" s="2" customFormat="1" ht="16.5" customHeight="1">
      <c r="A163" s="37"/>
      <c r="B163" s="170"/>
      <c r="C163" s="171" t="s">
        <v>187</v>
      </c>
      <c r="D163" s="171" t="s">
        <v>136</v>
      </c>
      <c r="E163" s="172" t="s">
        <v>188</v>
      </c>
      <c r="F163" s="173" t="s">
        <v>189</v>
      </c>
      <c r="G163" s="174" t="s">
        <v>174</v>
      </c>
      <c r="H163" s="175">
        <v>2</v>
      </c>
      <c r="I163" s="176"/>
      <c r="J163" s="177">
        <f>ROUND(I163*H163,2)</f>
        <v>0</v>
      </c>
      <c r="K163" s="173" t="s">
        <v>1</v>
      </c>
      <c r="L163" s="38"/>
      <c r="M163" s="178" t="s">
        <v>1</v>
      </c>
      <c r="N163" s="179" t="s">
        <v>46</v>
      </c>
      <c r="O163" s="76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2" t="s">
        <v>141</v>
      </c>
      <c r="AT163" s="182" t="s">
        <v>136</v>
      </c>
      <c r="AU163" s="182" t="s">
        <v>142</v>
      </c>
      <c r="AY163" s="18" t="s">
        <v>131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8" t="s">
        <v>89</v>
      </c>
      <c r="BK163" s="183">
        <f>ROUND(I163*H163,2)</f>
        <v>0</v>
      </c>
      <c r="BL163" s="18" t="s">
        <v>141</v>
      </c>
      <c r="BM163" s="182" t="s">
        <v>190</v>
      </c>
    </row>
    <row r="164" s="2" customFormat="1">
      <c r="A164" s="37"/>
      <c r="B164" s="38"/>
      <c r="C164" s="37"/>
      <c r="D164" s="184" t="s">
        <v>176</v>
      </c>
      <c r="E164" s="37"/>
      <c r="F164" s="214" t="s">
        <v>191</v>
      </c>
      <c r="G164" s="37"/>
      <c r="H164" s="37"/>
      <c r="I164" s="186"/>
      <c r="J164" s="37"/>
      <c r="K164" s="37"/>
      <c r="L164" s="38"/>
      <c r="M164" s="187"/>
      <c r="N164" s="188"/>
      <c r="O164" s="76"/>
      <c r="P164" s="76"/>
      <c r="Q164" s="76"/>
      <c r="R164" s="76"/>
      <c r="S164" s="76"/>
      <c r="T164" s="7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8" t="s">
        <v>176</v>
      </c>
      <c r="AU164" s="18" t="s">
        <v>142</v>
      </c>
    </row>
    <row r="165" s="14" customFormat="1">
      <c r="A165" s="14"/>
      <c r="B165" s="198"/>
      <c r="C165" s="14"/>
      <c r="D165" s="184" t="s">
        <v>148</v>
      </c>
      <c r="E165" s="199" t="s">
        <v>1</v>
      </c>
      <c r="F165" s="200" t="s">
        <v>178</v>
      </c>
      <c r="G165" s="14"/>
      <c r="H165" s="201">
        <v>2</v>
      </c>
      <c r="I165" s="202"/>
      <c r="J165" s="14"/>
      <c r="K165" s="14"/>
      <c r="L165" s="198"/>
      <c r="M165" s="203"/>
      <c r="N165" s="204"/>
      <c r="O165" s="204"/>
      <c r="P165" s="204"/>
      <c r="Q165" s="204"/>
      <c r="R165" s="204"/>
      <c r="S165" s="204"/>
      <c r="T165" s="20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9" t="s">
        <v>148</v>
      </c>
      <c r="AU165" s="199" t="s">
        <v>142</v>
      </c>
      <c r="AV165" s="14" t="s">
        <v>91</v>
      </c>
      <c r="AW165" s="14" t="s">
        <v>36</v>
      </c>
      <c r="AX165" s="14" t="s">
        <v>89</v>
      </c>
      <c r="AY165" s="199" t="s">
        <v>131</v>
      </c>
    </row>
    <row r="166" s="2" customFormat="1" ht="16.5" customHeight="1">
      <c r="A166" s="37"/>
      <c r="B166" s="170"/>
      <c r="C166" s="171" t="s">
        <v>192</v>
      </c>
      <c r="D166" s="171" t="s">
        <v>136</v>
      </c>
      <c r="E166" s="172" t="s">
        <v>193</v>
      </c>
      <c r="F166" s="173" t="s">
        <v>194</v>
      </c>
      <c r="G166" s="174" t="s">
        <v>174</v>
      </c>
      <c r="H166" s="175">
        <v>2</v>
      </c>
      <c r="I166" s="176"/>
      <c r="J166" s="177">
        <f>ROUND(I166*H166,2)</f>
        <v>0</v>
      </c>
      <c r="K166" s="173" t="s">
        <v>1</v>
      </c>
      <c r="L166" s="38"/>
      <c r="M166" s="178" t="s">
        <v>1</v>
      </c>
      <c r="N166" s="179" t="s">
        <v>46</v>
      </c>
      <c r="O166" s="76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2" t="s">
        <v>141</v>
      </c>
      <c r="AT166" s="182" t="s">
        <v>136</v>
      </c>
      <c r="AU166" s="182" t="s">
        <v>142</v>
      </c>
      <c r="AY166" s="18" t="s">
        <v>131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8" t="s">
        <v>89</v>
      </c>
      <c r="BK166" s="183">
        <f>ROUND(I166*H166,2)</f>
        <v>0</v>
      </c>
      <c r="BL166" s="18" t="s">
        <v>141</v>
      </c>
      <c r="BM166" s="182" t="s">
        <v>195</v>
      </c>
    </row>
    <row r="167" s="2" customFormat="1">
      <c r="A167" s="37"/>
      <c r="B167" s="38"/>
      <c r="C167" s="37"/>
      <c r="D167" s="184" t="s">
        <v>176</v>
      </c>
      <c r="E167" s="37"/>
      <c r="F167" s="214" t="s">
        <v>196</v>
      </c>
      <c r="G167" s="37"/>
      <c r="H167" s="37"/>
      <c r="I167" s="186"/>
      <c r="J167" s="37"/>
      <c r="K167" s="37"/>
      <c r="L167" s="38"/>
      <c r="M167" s="187"/>
      <c r="N167" s="188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176</v>
      </c>
      <c r="AU167" s="18" t="s">
        <v>142</v>
      </c>
    </row>
    <row r="168" s="14" customFormat="1">
      <c r="A168" s="14"/>
      <c r="B168" s="198"/>
      <c r="C168" s="14"/>
      <c r="D168" s="184" t="s">
        <v>148</v>
      </c>
      <c r="E168" s="199" t="s">
        <v>1</v>
      </c>
      <c r="F168" s="200" t="s">
        <v>178</v>
      </c>
      <c r="G168" s="14"/>
      <c r="H168" s="201">
        <v>2</v>
      </c>
      <c r="I168" s="202"/>
      <c r="J168" s="14"/>
      <c r="K168" s="14"/>
      <c r="L168" s="198"/>
      <c r="M168" s="203"/>
      <c r="N168" s="204"/>
      <c r="O168" s="204"/>
      <c r="P168" s="204"/>
      <c r="Q168" s="204"/>
      <c r="R168" s="204"/>
      <c r="S168" s="204"/>
      <c r="T168" s="20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9" t="s">
        <v>148</v>
      </c>
      <c r="AU168" s="199" t="s">
        <v>142</v>
      </c>
      <c r="AV168" s="14" t="s">
        <v>91</v>
      </c>
      <c r="AW168" s="14" t="s">
        <v>36</v>
      </c>
      <c r="AX168" s="14" t="s">
        <v>89</v>
      </c>
      <c r="AY168" s="199" t="s">
        <v>131</v>
      </c>
    </row>
    <row r="169" s="12" customFormat="1" ht="22.8" customHeight="1">
      <c r="A169" s="12"/>
      <c r="B169" s="157"/>
      <c r="C169" s="12"/>
      <c r="D169" s="158" t="s">
        <v>80</v>
      </c>
      <c r="E169" s="168" t="s">
        <v>197</v>
      </c>
      <c r="F169" s="168" t="s">
        <v>198</v>
      </c>
      <c r="G169" s="12"/>
      <c r="H169" s="12"/>
      <c r="I169" s="160"/>
      <c r="J169" s="169">
        <f>BK169</f>
        <v>0</v>
      </c>
      <c r="K169" s="12"/>
      <c r="L169" s="157"/>
      <c r="M169" s="162"/>
      <c r="N169" s="163"/>
      <c r="O169" s="163"/>
      <c r="P169" s="164">
        <f>SUM(P170:P174)</f>
        <v>0</v>
      </c>
      <c r="Q169" s="163"/>
      <c r="R169" s="164">
        <f>SUM(R170:R174)</f>
        <v>0</v>
      </c>
      <c r="S169" s="163"/>
      <c r="T169" s="165">
        <f>SUM(T170:T174)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8" t="s">
        <v>130</v>
      </c>
      <c r="AT169" s="166" t="s">
        <v>80</v>
      </c>
      <c r="AU169" s="166" t="s">
        <v>89</v>
      </c>
      <c r="AY169" s="158" t="s">
        <v>131</v>
      </c>
      <c r="BK169" s="167">
        <f>SUM(BK170:BK174)</f>
        <v>0</v>
      </c>
    </row>
    <row r="170" s="2" customFormat="1" ht="16.5" customHeight="1">
      <c r="A170" s="37"/>
      <c r="B170" s="170"/>
      <c r="C170" s="171" t="s">
        <v>134</v>
      </c>
      <c r="D170" s="171" t="s">
        <v>136</v>
      </c>
      <c r="E170" s="172" t="s">
        <v>199</v>
      </c>
      <c r="F170" s="173" t="s">
        <v>200</v>
      </c>
      <c r="G170" s="174" t="s">
        <v>174</v>
      </c>
      <c r="H170" s="175">
        <v>2</v>
      </c>
      <c r="I170" s="176"/>
      <c r="J170" s="177">
        <f>ROUND(I170*H170,2)</f>
        <v>0</v>
      </c>
      <c r="K170" s="173" t="s">
        <v>1</v>
      </c>
      <c r="L170" s="38"/>
      <c r="M170" s="178" t="s">
        <v>1</v>
      </c>
      <c r="N170" s="179" t="s">
        <v>46</v>
      </c>
      <c r="O170" s="76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2" t="s">
        <v>141</v>
      </c>
      <c r="AT170" s="182" t="s">
        <v>136</v>
      </c>
      <c r="AU170" s="182" t="s">
        <v>91</v>
      </c>
      <c r="AY170" s="18" t="s">
        <v>131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8" t="s">
        <v>89</v>
      </c>
      <c r="BK170" s="183">
        <f>ROUND(I170*H170,2)</f>
        <v>0</v>
      </c>
      <c r="BL170" s="18" t="s">
        <v>141</v>
      </c>
      <c r="BM170" s="182" t="s">
        <v>201</v>
      </c>
    </row>
    <row r="171" s="2" customFormat="1">
      <c r="A171" s="37"/>
      <c r="B171" s="38"/>
      <c r="C171" s="37"/>
      <c r="D171" s="184" t="s">
        <v>176</v>
      </c>
      <c r="E171" s="37"/>
      <c r="F171" s="214" t="s">
        <v>202</v>
      </c>
      <c r="G171" s="37"/>
      <c r="H171" s="37"/>
      <c r="I171" s="186"/>
      <c r="J171" s="37"/>
      <c r="K171" s="37"/>
      <c r="L171" s="38"/>
      <c r="M171" s="187"/>
      <c r="N171" s="188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176</v>
      </c>
      <c r="AU171" s="18" t="s">
        <v>91</v>
      </c>
    </row>
    <row r="172" s="2" customFormat="1" ht="16.5" customHeight="1">
      <c r="A172" s="37"/>
      <c r="B172" s="170"/>
      <c r="C172" s="171" t="s">
        <v>203</v>
      </c>
      <c r="D172" s="171" t="s">
        <v>136</v>
      </c>
      <c r="E172" s="172" t="s">
        <v>204</v>
      </c>
      <c r="F172" s="173" t="s">
        <v>205</v>
      </c>
      <c r="G172" s="174" t="s">
        <v>174</v>
      </c>
      <c r="H172" s="175">
        <v>2</v>
      </c>
      <c r="I172" s="176"/>
      <c r="J172" s="177">
        <f>ROUND(I172*H172,2)</f>
        <v>0</v>
      </c>
      <c r="K172" s="173" t="s">
        <v>1</v>
      </c>
      <c r="L172" s="38"/>
      <c r="M172" s="178" t="s">
        <v>1</v>
      </c>
      <c r="N172" s="179" t="s">
        <v>46</v>
      </c>
      <c r="O172" s="76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2" t="s">
        <v>141</v>
      </c>
      <c r="AT172" s="182" t="s">
        <v>136</v>
      </c>
      <c r="AU172" s="182" t="s">
        <v>91</v>
      </c>
      <c r="AY172" s="18" t="s">
        <v>131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8" t="s">
        <v>89</v>
      </c>
      <c r="BK172" s="183">
        <f>ROUND(I172*H172,2)</f>
        <v>0</v>
      </c>
      <c r="BL172" s="18" t="s">
        <v>141</v>
      </c>
      <c r="BM172" s="182" t="s">
        <v>206</v>
      </c>
    </row>
    <row r="173" s="2" customFormat="1">
      <c r="A173" s="37"/>
      <c r="B173" s="38"/>
      <c r="C173" s="37"/>
      <c r="D173" s="184" t="s">
        <v>176</v>
      </c>
      <c r="E173" s="37"/>
      <c r="F173" s="214" t="s">
        <v>207</v>
      </c>
      <c r="G173" s="37"/>
      <c r="H173" s="37"/>
      <c r="I173" s="186"/>
      <c r="J173" s="37"/>
      <c r="K173" s="37"/>
      <c r="L173" s="38"/>
      <c r="M173" s="187"/>
      <c r="N173" s="188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176</v>
      </c>
      <c r="AU173" s="18" t="s">
        <v>91</v>
      </c>
    </row>
    <row r="174" s="14" customFormat="1">
      <c r="A174" s="14"/>
      <c r="B174" s="198"/>
      <c r="C174" s="14"/>
      <c r="D174" s="184" t="s">
        <v>148</v>
      </c>
      <c r="E174" s="199" t="s">
        <v>1</v>
      </c>
      <c r="F174" s="200" t="s">
        <v>178</v>
      </c>
      <c r="G174" s="14"/>
      <c r="H174" s="201">
        <v>2</v>
      </c>
      <c r="I174" s="202"/>
      <c r="J174" s="14"/>
      <c r="K174" s="14"/>
      <c r="L174" s="198"/>
      <c r="M174" s="203"/>
      <c r="N174" s="204"/>
      <c r="O174" s="204"/>
      <c r="P174" s="204"/>
      <c r="Q174" s="204"/>
      <c r="R174" s="204"/>
      <c r="S174" s="204"/>
      <c r="T174" s="20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9" t="s">
        <v>148</v>
      </c>
      <c r="AU174" s="199" t="s">
        <v>91</v>
      </c>
      <c r="AV174" s="14" t="s">
        <v>91</v>
      </c>
      <c r="AW174" s="14" t="s">
        <v>36</v>
      </c>
      <c r="AX174" s="14" t="s">
        <v>89</v>
      </c>
      <c r="AY174" s="199" t="s">
        <v>131</v>
      </c>
    </row>
    <row r="175" s="12" customFormat="1" ht="22.8" customHeight="1">
      <c r="A175" s="12"/>
      <c r="B175" s="157"/>
      <c r="C175" s="12"/>
      <c r="D175" s="158" t="s">
        <v>80</v>
      </c>
      <c r="E175" s="168" t="s">
        <v>208</v>
      </c>
      <c r="F175" s="168" t="s">
        <v>209</v>
      </c>
      <c r="G175" s="12"/>
      <c r="H175" s="12"/>
      <c r="I175" s="160"/>
      <c r="J175" s="169">
        <f>BK175</f>
        <v>0</v>
      </c>
      <c r="K175" s="12"/>
      <c r="L175" s="157"/>
      <c r="M175" s="162"/>
      <c r="N175" s="163"/>
      <c r="O175" s="163"/>
      <c r="P175" s="164">
        <f>P176</f>
        <v>0</v>
      </c>
      <c r="Q175" s="163"/>
      <c r="R175" s="164">
        <f>R176</f>
        <v>0</v>
      </c>
      <c r="S175" s="163"/>
      <c r="T175" s="165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58" t="s">
        <v>130</v>
      </c>
      <c r="AT175" s="166" t="s">
        <v>80</v>
      </c>
      <c r="AU175" s="166" t="s">
        <v>89</v>
      </c>
      <c r="AY175" s="158" t="s">
        <v>131</v>
      </c>
      <c r="BK175" s="167">
        <f>BK176</f>
        <v>0</v>
      </c>
    </row>
    <row r="176" s="12" customFormat="1" ht="20.88" customHeight="1">
      <c r="A176" s="12"/>
      <c r="B176" s="157"/>
      <c r="C176" s="12"/>
      <c r="D176" s="158" t="s">
        <v>80</v>
      </c>
      <c r="E176" s="168" t="s">
        <v>210</v>
      </c>
      <c r="F176" s="168" t="s">
        <v>211</v>
      </c>
      <c r="G176" s="12"/>
      <c r="H176" s="12"/>
      <c r="I176" s="160"/>
      <c r="J176" s="169">
        <f>BK176</f>
        <v>0</v>
      </c>
      <c r="K176" s="12"/>
      <c r="L176" s="157"/>
      <c r="M176" s="162"/>
      <c r="N176" s="163"/>
      <c r="O176" s="163"/>
      <c r="P176" s="164">
        <f>SUM(P177:P188)</f>
        <v>0</v>
      </c>
      <c r="Q176" s="163"/>
      <c r="R176" s="164">
        <f>SUM(R177:R188)</f>
        <v>0</v>
      </c>
      <c r="S176" s="163"/>
      <c r="T176" s="165">
        <f>SUM(T177:T188)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58" t="s">
        <v>130</v>
      </c>
      <c r="AT176" s="166" t="s">
        <v>80</v>
      </c>
      <c r="AU176" s="166" t="s">
        <v>91</v>
      </c>
      <c r="AY176" s="158" t="s">
        <v>131</v>
      </c>
      <c r="BK176" s="167">
        <f>SUM(BK177:BK188)</f>
        <v>0</v>
      </c>
    </row>
    <row r="177" s="2" customFormat="1" ht="16.5" customHeight="1">
      <c r="A177" s="37"/>
      <c r="B177" s="170"/>
      <c r="C177" s="171" t="s">
        <v>212</v>
      </c>
      <c r="D177" s="171" t="s">
        <v>136</v>
      </c>
      <c r="E177" s="172" t="s">
        <v>213</v>
      </c>
      <c r="F177" s="173" t="s">
        <v>214</v>
      </c>
      <c r="G177" s="174" t="s">
        <v>174</v>
      </c>
      <c r="H177" s="175">
        <v>2</v>
      </c>
      <c r="I177" s="176"/>
      <c r="J177" s="177">
        <f>ROUND(I177*H177,2)</f>
        <v>0</v>
      </c>
      <c r="K177" s="173" t="s">
        <v>1</v>
      </c>
      <c r="L177" s="38"/>
      <c r="M177" s="178" t="s">
        <v>1</v>
      </c>
      <c r="N177" s="179" t="s">
        <v>46</v>
      </c>
      <c r="O177" s="76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2" t="s">
        <v>141</v>
      </c>
      <c r="AT177" s="182" t="s">
        <v>136</v>
      </c>
      <c r="AU177" s="182" t="s">
        <v>142</v>
      </c>
      <c r="AY177" s="18" t="s">
        <v>131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8" t="s">
        <v>89</v>
      </c>
      <c r="BK177" s="183">
        <f>ROUND(I177*H177,2)</f>
        <v>0</v>
      </c>
      <c r="BL177" s="18" t="s">
        <v>141</v>
      </c>
      <c r="BM177" s="182" t="s">
        <v>215</v>
      </c>
    </row>
    <row r="178" s="2" customFormat="1">
      <c r="A178" s="37"/>
      <c r="B178" s="38"/>
      <c r="C178" s="37"/>
      <c r="D178" s="184" t="s">
        <v>176</v>
      </c>
      <c r="E178" s="37"/>
      <c r="F178" s="214" t="s">
        <v>216</v>
      </c>
      <c r="G178" s="37"/>
      <c r="H178" s="37"/>
      <c r="I178" s="186"/>
      <c r="J178" s="37"/>
      <c r="K178" s="37"/>
      <c r="L178" s="38"/>
      <c r="M178" s="187"/>
      <c r="N178" s="188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176</v>
      </c>
      <c r="AU178" s="18" t="s">
        <v>142</v>
      </c>
    </row>
    <row r="179" s="14" customFormat="1">
      <c r="A179" s="14"/>
      <c r="B179" s="198"/>
      <c r="C179" s="14"/>
      <c r="D179" s="184" t="s">
        <v>148</v>
      </c>
      <c r="E179" s="199" t="s">
        <v>1</v>
      </c>
      <c r="F179" s="200" t="s">
        <v>178</v>
      </c>
      <c r="G179" s="14"/>
      <c r="H179" s="201">
        <v>2</v>
      </c>
      <c r="I179" s="202"/>
      <c r="J179" s="14"/>
      <c r="K179" s="14"/>
      <c r="L179" s="198"/>
      <c r="M179" s="203"/>
      <c r="N179" s="204"/>
      <c r="O179" s="204"/>
      <c r="P179" s="204"/>
      <c r="Q179" s="204"/>
      <c r="R179" s="204"/>
      <c r="S179" s="204"/>
      <c r="T179" s="20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9" t="s">
        <v>148</v>
      </c>
      <c r="AU179" s="199" t="s">
        <v>142</v>
      </c>
      <c r="AV179" s="14" t="s">
        <v>91</v>
      </c>
      <c r="AW179" s="14" t="s">
        <v>36</v>
      </c>
      <c r="AX179" s="14" t="s">
        <v>89</v>
      </c>
      <c r="AY179" s="199" t="s">
        <v>131</v>
      </c>
    </row>
    <row r="180" s="2" customFormat="1" ht="16.5" customHeight="1">
      <c r="A180" s="37"/>
      <c r="B180" s="170"/>
      <c r="C180" s="171" t="s">
        <v>217</v>
      </c>
      <c r="D180" s="171" t="s">
        <v>136</v>
      </c>
      <c r="E180" s="172" t="s">
        <v>218</v>
      </c>
      <c r="F180" s="173" t="s">
        <v>219</v>
      </c>
      <c r="G180" s="174" t="s">
        <v>174</v>
      </c>
      <c r="H180" s="175">
        <v>2</v>
      </c>
      <c r="I180" s="176"/>
      <c r="J180" s="177">
        <f>ROUND(I180*H180,2)</f>
        <v>0</v>
      </c>
      <c r="K180" s="173" t="s">
        <v>1</v>
      </c>
      <c r="L180" s="38"/>
      <c r="M180" s="178" t="s">
        <v>1</v>
      </c>
      <c r="N180" s="179" t="s">
        <v>46</v>
      </c>
      <c r="O180" s="76"/>
      <c r="P180" s="180">
        <f>O180*H180</f>
        <v>0</v>
      </c>
      <c r="Q180" s="180">
        <v>0</v>
      </c>
      <c r="R180" s="180">
        <f>Q180*H180</f>
        <v>0</v>
      </c>
      <c r="S180" s="180">
        <v>0</v>
      </c>
      <c r="T180" s="18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2" t="s">
        <v>141</v>
      </c>
      <c r="AT180" s="182" t="s">
        <v>136</v>
      </c>
      <c r="AU180" s="182" t="s">
        <v>142</v>
      </c>
      <c r="AY180" s="18" t="s">
        <v>131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8" t="s">
        <v>89</v>
      </c>
      <c r="BK180" s="183">
        <f>ROUND(I180*H180,2)</f>
        <v>0</v>
      </c>
      <c r="BL180" s="18" t="s">
        <v>141</v>
      </c>
      <c r="BM180" s="182" t="s">
        <v>220</v>
      </c>
    </row>
    <row r="181" s="2" customFormat="1">
      <c r="A181" s="37"/>
      <c r="B181" s="38"/>
      <c r="C181" s="37"/>
      <c r="D181" s="184" t="s">
        <v>176</v>
      </c>
      <c r="E181" s="37"/>
      <c r="F181" s="214" t="s">
        <v>221</v>
      </c>
      <c r="G181" s="37"/>
      <c r="H181" s="37"/>
      <c r="I181" s="186"/>
      <c r="J181" s="37"/>
      <c r="K181" s="37"/>
      <c r="L181" s="38"/>
      <c r="M181" s="187"/>
      <c r="N181" s="188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176</v>
      </c>
      <c r="AU181" s="18" t="s">
        <v>142</v>
      </c>
    </row>
    <row r="182" s="14" customFormat="1">
      <c r="A182" s="14"/>
      <c r="B182" s="198"/>
      <c r="C182" s="14"/>
      <c r="D182" s="184" t="s">
        <v>148</v>
      </c>
      <c r="E182" s="199" t="s">
        <v>1</v>
      </c>
      <c r="F182" s="200" t="s">
        <v>178</v>
      </c>
      <c r="G182" s="14"/>
      <c r="H182" s="201">
        <v>2</v>
      </c>
      <c r="I182" s="202"/>
      <c r="J182" s="14"/>
      <c r="K182" s="14"/>
      <c r="L182" s="198"/>
      <c r="M182" s="203"/>
      <c r="N182" s="204"/>
      <c r="O182" s="204"/>
      <c r="P182" s="204"/>
      <c r="Q182" s="204"/>
      <c r="R182" s="204"/>
      <c r="S182" s="204"/>
      <c r="T182" s="20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9" t="s">
        <v>148</v>
      </c>
      <c r="AU182" s="199" t="s">
        <v>142</v>
      </c>
      <c r="AV182" s="14" t="s">
        <v>91</v>
      </c>
      <c r="AW182" s="14" t="s">
        <v>36</v>
      </c>
      <c r="AX182" s="14" t="s">
        <v>89</v>
      </c>
      <c r="AY182" s="199" t="s">
        <v>131</v>
      </c>
    </row>
    <row r="183" s="2" customFormat="1" ht="16.5" customHeight="1">
      <c r="A183" s="37"/>
      <c r="B183" s="170"/>
      <c r="C183" s="171" t="s">
        <v>222</v>
      </c>
      <c r="D183" s="171" t="s">
        <v>136</v>
      </c>
      <c r="E183" s="172" t="s">
        <v>223</v>
      </c>
      <c r="F183" s="173" t="s">
        <v>224</v>
      </c>
      <c r="G183" s="174" t="s">
        <v>174</v>
      </c>
      <c r="H183" s="175">
        <v>2</v>
      </c>
      <c r="I183" s="176"/>
      <c r="J183" s="177">
        <f>ROUND(I183*H183,2)</f>
        <v>0</v>
      </c>
      <c r="K183" s="173" t="s">
        <v>1</v>
      </c>
      <c r="L183" s="38"/>
      <c r="M183" s="178" t="s">
        <v>1</v>
      </c>
      <c r="N183" s="179" t="s">
        <v>46</v>
      </c>
      <c r="O183" s="76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2" t="s">
        <v>141</v>
      </c>
      <c r="AT183" s="182" t="s">
        <v>136</v>
      </c>
      <c r="AU183" s="182" t="s">
        <v>142</v>
      </c>
      <c r="AY183" s="18" t="s">
        <v>131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8" t="s">
        <v>89</v>
      </c>
      <c r="BK183" s="183">
        <f>ROUND(I183*H183,2)</f>
        <v>0</v>
      </c>
      <c r="BL183" s="18" t="s">
        <v>141</v>
      </c>
      <c r="BM183" s="182" t="s">
        <v>225</v>
      </c>
    </row>
    <row r="184" s="2" customFormat="1">
      <c r="A184" s="37"/>
      <c r="B184" s="38"/>
      <c r="C184" s="37"/>
      <c r="D184" s="184" t="s">
        <v>176</v>
      </c>
      <c r="E184" s="37"/>
      <c r="F184" s="214" t="s">
        <v>226</v>
      </c>
      <c r="G184" s="37"/>
      <c r="H184" s="37"/>
      <c r="I184" s="186"/>
      <c r="J184" s="37"/>
      <c r="K184" s="37"/>
      <c r="L184" s="38"/>
      <c r="M184" s="187"/>
      <c r="N184" s="188"/>
      <c r="O184" s="76"/>
      <c r="P184" s="76"/>
      <c r="Q184" s="76"/>
      <c r="R184" s="76"/>
      <c r="S184" s="76"/>
      <c r="T184" s="7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176</v>
      </c>
      <c r="AU184" s="18" t="s">
        <v>142</v>
      </c>
    </row>
    <row r="185" s="14" customFormat="1">
      <c r="A185" s="14"/>
      <c r="B185" s="198"/>
      <c r="C185" s="14"/>
      <c r="D185" s="184" t="s">
        <v>148</v>
      </c>
      <c r="E185" s="199" t="s">
        <v>1</v>
      </c>
      <c r="F185" s="200" t="s">
        <v>178</v>
      </c>
      <c r="G185" s="14"/>
      <c r="H185" s="201">
        <v>2</v>
      </c>
      <c r="I185" s="202"/>
      <c r="J185" s="14"/>
      <c r="K185" s="14"/>
      <c r="L185" s="198"/>
      <c r="M185" s="203"/>
      <c r="N185" s="204"/>
      <c r="O185" s="204"/>
      <c r="P185" s="204"/>
      <c r="Q185" s="204"/>
      <c r="R185" s="204"/>
      <c r="S185" s="204"/>
      <c r="T185" s="20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9" t="s">
        <v>148</v>
      </c>
      <c r="AU185" s="199" t="s">
        <v>142</v>
      </c>
      <c r="AV185" s="14" t="s">
        <v>91</v>
      </c>
      <c r="AW185" s="14" t="s">
        <v>36</v>
      </c>
      <c r="AX185" s="14" t="s">
        <v>89</v>
      </c>
      <c r="AY185" s="199" t="s">
        <v>131</v>
      </c>
    </row>
    <row r="186" s="2" customFormat="1" ht="16.5" customHeight="1">
      <c r="A186" s="37"/>
      <c r="B186" s="170"/>
      <c r="C186" s="171" t="s">
        <v>227</v>
      </c>
      <c r="D186" s="171" t="s">
        <v>136</v>
      </c>
      <c r="E186" s="172" t="s">
        <v>228</v>
      </c>
      <c r="F186" s="173" t="s">
        <v>229</v>
      </c>
      <c r="G186" s="174" t="s">
        <v>174</v>
      </c>
      <c r="H186" s="175">
        <v>1</v>
      </c>
      <c r="I186" s="176"/>
      <c r="J186" s="177">
        <f>ROUND(I186*H186,2)</f>
        <v>0</v>
      </c>
      <c r="K186" s="173" t="s">
        <v>1</v>
      </c>
      <c r="L186" s="38"/>
      <c r="M186" s="178" t="s">
        <v>1</v>
      </c>
      <c r="N186" s="179" t="s">
        <v>46</v>
      </c>
      <c r="O186" s="76"/>
      <c r="P186" s="180">
        <f>O186*H186</f>
        <v>0</v>
      </c>
      <c r="Q186" s="180">
        <v>0</v>
      </c>
      <c r="R186" s="180">
        <f>Q186*H186</f>
        <v>0</v>
      </c>
      <c r="S186" s="180">
        <v>0</v>
      </c>
      <c r="T186" s="18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2" t="s">
        <v>141</v>
      </c>
      <c r="AT186" s="182" t="s">
        <v>136</v>
      </c>
      <c r="AU186" s="182" t="s">
        <v>142</v>
      </c>
      <c r="AY186" s="18" t="s">
        <v>131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8" t="s">
        <v>89</v>
      </c>
      <c r="BK186" s="183">
        <f>ROUND(I186*H186,2)</f>
        <v>0</v>
      </c>
      <c r="BL186" s="18" t="s">
        <v>141</v>
      </c>
      <c r="BM186" s="182" t="s">
        <v>230</v>
      </c>
    </row>
    <row r="187" s="2" customFormat="1">
      <c r="A187" s="37"/>
      <c r="B187" s="38"/>
      <c r="C187" s="37"/>
      <c r="D187" s="184" t="s">
        <v>176</v>
      </c>
      <c r="E187" s="37"/>
      <c r="F187" s="214" t="s">
        <v>231</v>
      </c>
      <c r="G187" s="37"/>
      <c r="H187" s="37"/>
      <c r="I187" s="186"/>
      <c r="J187" s="37"/>
      <c r="K187" s="37"/>
      <c r="L187" s="38"/>
      <c r="M187" s="187"/>
      <c r="N187" s="188"/>
      <c r="O187" s="76"/>
      <c r="P187" s="76"/>
      <c r="Q187" s="76"/>
      <c r="R187" s="76"/>
      <c r="S187" s="76"/>
      <c r="T187" s="7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8" t="s">
        <v>176</v>
      </c>
      <c r="AU187" s="18" t="s">
        <v>142</v>
      </c>
    </row>
    <row r="188" s="14" customFormat="1">
      <c r="A188" s="14"/>
      <c r="B188" s="198"/>
      <c r="C188" s="14"/>
      <c r="D188" s="184" t="s">
        <v>148</v>
      </c>
      <c r="E188" s="199" t="s">
        <v>1</v>
      </c>
      <c r="F188" s="200" t="s">
        <v>184</v>
      </c>
      <c r="G188" s="14"/>
      <c r="H188" s="201">
        <v>1</v>
      </c>
      <c r="I188" s="202"/>
      <c r="J188" s="14"/>
      <c r="K188" s="14"/>
      <c r="L188" s="198"/>
      <c r="M188" s="203"/>
      <c r="N188" s="204"/>
      <c r="O188" s="204"/>
      <c r="P188" s="204"/>
      <c r="Q188" s="204"/>
      <c r="R188" s="204"/>
      <c r="S188" s="204"/>
      <c r="T188" s="20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9" t="s">
        <v>148</v>
      </c>
      <c r="AU188" s="199" t="s">
        <v>142</v>
      </c>
      <c r="AV188" s="14" t="s">
        <v>91</v>
      </c>
      <c r="AW188" s="14" t="s">
        <v>36</v>
      </c>
      <c r="AX188" s="14" t="s">
        <v>89</v>
      </c>
      <c r="AY188" s="199" t="s">
        <v>131</v>
      </c>
    </row>
    <row r="189" s="12" customFormat="1" ht="22.8" customHeight="1">
      <c r="A189" s="12"/>
      <c r="B189" s="157"/>
      <c r="C189" s="12"/>
      <c r="D189" s="158" t="s">
        <v>80</v>
      </c>
      <c r="E189" s="168" t="s">
        <v>232</v>
      </c>
      <c r="F189" s="168" t="s">
        <v>233</v>
      </c>
      <c r="G189" s="12"/>
      <c r="H189" s="12"/>
      <c r="I189" s="160"/>
      <c r="J189" s="169">
        <f>BK189</f>
        <v>0</v>
      </c>
      <c r="K189" s="12"/>
      <c r="L189" s="157"/>
      <c r="M189" s="162"/>
      <c r="N189" s="163"/>
      <c r="O189" s="163"/>
      <c r="P189" s="164">
        <f>SUM(P190:P198)</f>
        <v>0</v>
      </c>
      <c r="Q189" s="163"/>
      <c r="R189" s="164">
        <f>SUM(R190:R198)</f>
        <v>0</v>
      </c>
      <c r="S189" s="163"/>
      <c r="T189" s="165">
        <f>SUM(T190:T198)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58" t="s">
        <v>130</v>
      </c>
      <c r="AT189" s="166" t="s">
        <v>80</v>
      </c>
      <c r="AU189" s="166" t="s">
        <v>89</v>
      </c>
      <c r="AY189" s="158" t="s">
        <v>131</v>
      </c>
      <c r="BK189" s="167">
        <f>SUM(BK190:BK198)</f>
        <v>0</v>
      </c>
    </row>
    <row r="190" s="2" customFormat="1" ht="16.5" customHeight="1">
      <c r="A190" s="37"/>
      <c r="B190" s="170"/>
      <c r="C190" s="171" t="s">
        <v>8</v>
      </c>
      <c r="D190" s="171" t="s">
        <v>136</v>
      </c>
      <c r="E190" s="172" t="s">
        <v>234</v>
      </c>
      <c r="F190" s="173" t="s">
        <v>235</v>
      </c>
      <c r="G190" s="174" t="s">
        <v>174</v>
      </c>
      <c r="H190" s="175">
        <v>2</v>
      </c>
      <c r="I190" s="176"/>
      <c r="J190" s="177">
        <f>ROUND(I190*H190,2)</f>
        <v>0</v>
      </c>
      <c r="K190" s="173" t="s">
        <v>1</v>
      </c>
      <c r="L190" s="38"/>
      <c r="M190" s="178" t="s">
        <v>1</v>
      </c>
      <c r="N190" s="179" t="s">
        <v>46</v>
      </c>
      <c r="O190" s="76"/>
      <c r="P190" s="180">
        <f>O190*H190</f>
        <v>0</v>
      </c>
      <c r="Q190" s="180">
        <v>0</v>
      </c>
      <c r="R190" s="180">
        <f>Q190*H190</f>
        <v>0</v>
      </c>
      <c r="S190" s="180">
        <v>0</v>
      </c>
      <c r="T190" s="18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2" t="s">
        <v>141</v>
      </c>
      <c r="AT190" s="182" t="s">
        <v>136</v>
      </c>
      <c r="AU190" s="182" t="s">
        <v>91</v>
      </c>
      <c r="AY190" s="18" t="s">
        <v>131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8" t="s">
        <v>89</v>
      </c>
      <c r="BK190" s="183">
        <f>ROUND(I190*H190,2)</f>
        <v>0</v>
      </c>
      <c r="BL190" s="18" t="s">
        <v>141</v>
      </c>
      <c r="BM190" s="182" t="s">
        <v>236</v>
      </c>
    </row>
    <row r="191" s="2" customFormat="1">
      <c r="A191" s="37"/>
      <c r="B191" s="38"/>
      <c r="C191" s="37"/>
      <c r="D191" s="184" t="s">
        <v>176</v>
      </c>
      <c r="E191" s="37"/>
      <c r="F191" s="214" t="s">
        <v>237</v>
      </c>
      <c r="G191" s="37"/>
      <c r="H191" s="37"/>
      <c r="I191" s="186"/>
      <c r="J191" s="37"/>
      <c r="K191" s="37"/>
      <c r="L191" s="38"/>
      <c r="M191" s="187"/>
      <c r="N191" s="188"/>
      <c r="O191" s="76"/>
      <c r="P191" s="76"/>
      <c r="Q191" s="76"/>
      <c r="R191" s="76"/>
      <c r="S191" s="76"/>
      <c r="T191" s="7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8" t="s">
        <v>176</v>
      </c>
      <c r="AU191" s="18" t="s">
        <v>91</v>
      </c>
    </row>
    <row r="192" s="14" customFormat="1">
      <c r="A192" s="14"/>
      <c r="B192" s="198"/>
      <c r="C192" s="14"/>
      <c r="D192" s="184" t="s">
        <v>148</v>
      </c>
      <c r="E192" s="199" t="s">
        <v>1</v>
      </c>
      <c r="F192" s="200" t="s">
        <v>178</v>
      </c>
      <c r="G192" s="14"/>
      <c r="H192" s="201">
        <v>2</v>
      </c>
      <c r="I192" s="202"/>
      <c r="J192" s="14"/>
      <c r="K192" s="14"/>
      <c r="L192" s="198"/>
      <c r="M192" s="203"/>
      <c r="N192" s="204"/>
      <c r="O192" s="204"/>
      <c r="P192" s="204"/>
      <c r="Q192" s="204"/>
      <c r="R192" s="204"/>
      <c r="S192" s="204"/>
      <c r="T192" s="20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9" t="s">
        <v>148</v>
      </c>
      <c r="AU192" s="199" t="s">
        <v>91</v>
      </c>
      <c r="AV192" s="14" t="s">
        <v>91</v>
      </c>
      <c r="AW192" s="14" t="s">
        <v>36</v>
      </c>
      <c r="AX192" s="14" t="s">
        <v>89</v>
      </c>
      <c r="AY192" s="199" t="s">
        <v>131</v>
      </c>
    </row>
    <row r="193" s="2" customFormat="1" ht="16.5" customHeight="1">
      <c r="A193" s="37"/>
      <c r="B193" s="170"/>
      <c r="C193" s="171" t="s">
        <v>238</v>
      </c>
      <c r="D193" s="171" t="s">
        <v>136</v>
      </c>
      <c r="E193" s="172" t="s">
        <v>239</v>
      </c>
      <c r="F193" s="173" t="s">
        <v>240</v>
      </c>
      <c r="G193" s="174" t="s">
        <v>174</v>
      </c>
      <c r="H193" s="175">
        <v>2</v>
      </c>
      <c r="I193" s="176"/>
      <c r="J193" s="177">
        <f>ROUND(I193*H193,2)</f>
        <v>0</v>
      </c>
      <c r="K193" s="173" t="s">
        <v>1</v>
      </c>
      <c r="L193" s="38"/>
      <c r="M193" s="178" t="s">
        <v>1</v>
      </c>
      <c r="N193" s="179" t="s">
        <v>46</v>
      </c>
      <c r="O193" s="76"/>
      <c r="P193" s="180">
        <f>O193*H193</f>
        <v>0</v>
      </c>
      <c r="Q193" s="180">
        <v>0</v>
      </c>
      <c r="R193" s="180">
        <f>Q193*H193</f>
        <v>0</v>
      </c>
      <c r="S193" s="180">
        <v>0</v>
      </c>
      <c r="T193" s="18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2" t="s">
        <v>141</v>
      </c>
      <c r="AT193" s="182" t="s">
        <v>136</v>
      </c>
      <c r="AU193" s="182" t="s">
        <v>91</v>
      </c>
      <c r="AY193" s="18" t="s">
        <v>131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8" t="s">
        <v>89</v>
      </c>
      <c r="BK193" s="183">
        <f>ROUND(I193*H193,2)</f>
        <v>0</v>
      </c>
      <c r="BL193" s="18" t="s">
        <v>141</v>
      </c>
      <c r="BM193" s="182" t="s">
        <v>241</v>
      </c>
    </row>
    <row r="194" s="2" customFormat="1">
      <c r="A194" s="37"/>
      <c r="B194" s="38"/>
      <c r="C194" s="37"/>
      <c r="D194" s="184" t="s">
        <v>176</v>
      </c>
      <c r="E194" s="37"/>
      <c r="F194" s="214" t="s">
        <v>242</v>
      </c>
      <c r="G194" s="37"/>
      <c r="H194" s="37"/>
      <c r="I194" s="186"/>
      <c r="J194" s="37"/>
      <c r="K194" s="37"/>
      <c r="L194" s="38"/>
      <c r="M194" s="187"/>
      <c r="N194" s="188"/>
      <c r="O194" s="76"/>
      <c r="P194" s="76"/>
      <c r="Q194" s="76"/>
      <c r="R194" s="76"/>
      <c r="S194" s="76"/>
      <c r="T194" s="7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176</v>
      </c>
      <c r="AU194" s="18" t="s">
        <v>91</v>
      </c>
    </row>
    <row r="195" s="14" customFormat="1">
      <c r="A195" s="14"/>
      <c r="B195" s="198"/>
      <c r="C195" s="14"/>
      <c r="D195" s="184" t="s">
        <v>148</v>
      </c>
      <c r="E195" s="199" t="s">
        <v>1</v>
      </c>
      <c r="F195" s="200" t="s">
        <v>178</v>
      </c>
      <c r="G195" s="14"/>
      <c r="H195" s="201">
        <v>2</v>
      </c>
      <c r="I195" s="202"/>
      <c r="J195" s="14"/>
      <c r="K195" s="14"/>
      <c r="L195" s="198"/>
      <c r="M195" s="203"/>
      <c r="N195" s="204"/>
      <c r="O195" s="204"/>
      <c r="P195" s="204"/>
      <c r="Q195" s="204"/>
      <c r="R195" s="204"/>
      <c r="S195" s="204"/>
      <c r="T195" s="20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9" t="s">
        <v>148</v>
      </c>
      <c r="AU195" s="199" t="s">
        <v>91</v>
      </c>
      <c r="AV195" s="14" t="s">
        <v>91</v>
      </c>
      <c r="AW195" s="14" t="s">
        <v>36</v>
      </c>
      <c r="AX195" s="14" t="s">
        <v>89</v>
      </c>
      <c r="AY195" s="199" t="s">
        <v>131</v>
      </c>
    </row>
    <row r="196" s="2" customFormat="1" ht="16.5" customHeight="1">
      <c r="A196" s="37"/>
      <c r="B196" s="170"/>
      <c r="C196" s="171" t="s">
        <v>243</v>
      </c>
      <c r="D196" s="171" t="s">
        <v>136</v>
      </c>
      <c r="E196" s="172" t="s">
        <v>244</v>
      </c>
      <c r="F196" s="173" t="s">
        <v>245</v>
      </c>
      <c r="G196" s="174" t="s">
        <v>174</v>
      </c>
      <c r="H196" s="175">
        <v>1</v>
      </c>
      <c r="I196" s="176"/>
      <c r="J196" s="177">
        <f>ROUND(I196*H196,2)</f>
        <v>0</v>
      </c>
      <c r="K196" s="173" t="s">
        <v>1</v>
      </c>
      <c r="L196" s="38"/>
      <c r="M196" s="178" t="s">
        <v>1</v>
      </c>
      <c r="N196" s="179" t="s">
        <v>46</v>
      </c>
      <c r="O196" s="76"/>
      <c r="P196" s="180">
        <f>O196*H196</f>
        <v>0</v>
      </c>
      <c r="Q196" s="180">
        <v>0</v>
      </c>
      <c r="R196" s="180">
        <f>Q196*H196</f>
        <v>0</v>
      </c>
      <c r="S196" s="180">
        <v>0</v>
      </c>
      <c r="T196" s="18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2" t="s">
        <v>141</v>
      </c>
      <c r="AT196" s="182" t="s">
        <v>136</v>
      </c>
      <c r="AU196" s="182" t="s">
        <v>91</v>
      </c>
      <c r="AY196" s="18" t="s">
        <v>131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8" t="s">
        <v>89</v>
      </c>
      <c r="BK196" s="183">
        <f>ROUND(I196*H196,2)</f>
        <v>0</v>
      </c>
      <c r="BL196" s="18" t="s">
        <v>141</v>
      </c>
      <c r="BM196" s="182" t="s">
        <v>246</v>
      </c>
    </row>
    <row r="197" s="2" customFormat="1">
      <c r="A197" s="37"/>
      <c r="B197" s="38"/>
      <c r="C197" s="37"/>
      <c r="D197" s="184" t="s">
        <v>176</v>
      </c>
      <c r="E197" s="37"/>
      <c r="F197" s="214" t="s">
        <v>247</v>
      </c>
      <c r="G197" s="37"/>
      <c r="H197" s="37"/>
      <c r="I197" s="186"/>
      <c r="J197" s="37"/>
      <c r="K197" s="37"/>
      <c r="L197" s="38"/>
      <c r="M197" s="187"/>
      <c r="N197" s="188"/>
      <c r="O197" s="76"/>
      <c r="P197" s="76"/>
      <c r="Q197" s="76"/>
      <c r="R197" s="76"/>
      <c r="S197" s="76"/>
      <c r="T197" s="7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8" t="s">
        <v>176</v>
      </c>
      <c r="AU197" s="18" t="s">
        <v>91</v>
      </c>
    </row>
    <row r="198" s="14" customFormat="1">
      <c r="A198" s="14"/>
      <c r="B198" s="198"/>
      <c r="C198" s="14"/>
      <c r="D198" s="184" t="s">
        <v>148</v>
      </c>
      <c r="E198" s="199" t="s">
        <v>1</v>
      </c>
      <c r="F198" s="200" t="s">
        <v>184</v>
      </c>
      <c r="G198" s="14"/>
      <c r="H198" s="201">
        <v>1</v>
      </c>
      <c r="I198" s="202"/>
      <c r="J198" s="14"/>
      <c r="K198" s="14"/>
      <c r="L198" s="198"/>
      <c r="M198" s="203"/>
      <c r="N198" s="204"/>
      <c r="O198" s="204"/>
      <c r="P198" s="204"/>
      <c r="Q198" s="204"/>
      <c r="R198" s="204"/>
      <c r="S198" s="204"/>
      <c r="T198" s="20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9" t="s">
        <v>148</v>
      </c>
      <c r="AU198" s="199" t="s">
        <v>91</v>
      </c>
      <c r="AV198" s="14" t="s">
        <v>91</v>
      </c>
      <c r="AW198" s="14" t="s">
        <v>36</v>
      </c>
      <c r="AX198" s="14" t="s">
        <v>89</v>
      </c>
      <c r="AY198" s="199" t="s">
        <v>131</v>
      </c>
    </row>
    <row r="199" s="12" customFormat="1" ht="22.8" customHeight="1">
      <c r="A199" s="12"/>
      <c r="B199" s="157"/>
      <c r="C199" s="12"/>
      <c r="D199" s="158" t="s">
        <v>80</v>
      </c>
      <c r="E199" s="168" t="s">
        <v>248</v>
      </c>
      <c r="F199" s="168" t="s">
        <v>249</v>
      </c>
      <c r="G199" s="12"/>
      <c r="H199" s="12"/>
      <c r="I199" s="160"/>
      <c r="J199" s="169">
        <f>BK199</f>
        <v>0</v>
      </c>
      <c r="K199" s="12"/>
      <c r="L199" s="157"/>
      <c r="M199" s="162"/>
      <c r="N199" s="163"/>
      <c r="O199" s="163"/>
      <c r="P199" s="164">
        <f>SUM(P200:P202)</f>
        <v>0</v>
      </c>
      <c r="Q199" s="163"/>
      <c r="R199" s="164">
        <f>SUM(R200:R202)</f>
        <v>0</v>
      </c>
      <c r="S199" s="163"/>
      <c r="T199" s="165">
        <f>SUM(T200:T202)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58" t="s">
        <v>130</v>
      </c>
      <c r="AT199" s="166" t="s">
        <v>80</v>
      </c>
      <c r="AU199" s="166" t="s">
        <v>89</v>
      </c>
      <c r="AY199" s="158" t="s">
        <v>131</v>
      </c>
      <c r="BK199" s="167">
        <f>SUM(BK200:BK202)</f>
        <v>0</v>
      </c>
    </row>
    <row r="200" s="2" customFormat="1" ht="16.5" customHeight="1">
      <c r="A200" s="37"/>
      <c r="B200" s="170"/>
      <c r="C200" s="171" t="s">
        <v>250</v>
      </c>
      <c r="D200" s="171" t="s">
        <v>136</v>
      </c>
      <c r="E200" s="172" t="s">
        <v>251</v>
      </c>
      <c r="F200" s="173" t="s">
        <v>252</v>
      </c>
      <c r="G200" s="174" t="s">
        <v>174</v>
      </c>
      <c r="H200" s="175">
        <v>2</v>
      </c>
      <c r="I200" s="176"/>
      <c r="J200" s="177">
        <f>ROUND(I200*H200,2)</f>
        <v>0</v>
      </c>
      <c r="K200" s="173" t="s">
        <v>1</v>
      </c>
      <c r="L200" s="38"/>
      <c r="M200" s="178" t="s">
        <v>1</v>
      </c>
      <c r="N200" s="179" t="s">
        <v>46</v>
      </c>
      <c r="O200" s="76"/>
      <c r="P200" s="180">
        <f>O200*H200</f>
        <v>0</v>
      </c>
      <c r="Q200" s="180">
        <v>0</v>
      </c>
      <c r="R200" s="180">
        <f>Q200*H200</f>
        <v>0</v>
      </c>
      <c r="S200" s="180">
        <v>0</v>
      </c>
      <c r="T200" s="18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2" t="s">
        <v>141</v>
      </c>
      <c r="AT200" s="182" t="s">
        <v>136</v>
      </c>
      <c r="AU200" s="182" t="s">
        <v>91</v>
      </c>
      <c r="AY200" s="18" t="s">
        <v>131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8" t="s">
        <v>89</v>
      </c>
      <c r="BK200" s="183">
        <f>ROUND(I200*H200,2)</f>
        <v>0</v>
      </c>
      <c r="BL200" s="18" t="s">
        <v>141</v>
      </c>
      <c r="BM200" s="182" t="s">
        <v>253</v>
      </c>
    </row>
    <row r="201" s="2" customFormat="1">
      <c r="A201" s="37"/>
      <c r="B201" s="38"/>
      <c r="C201" s="37"/>
      <c r="D201" s="184" t="s">
        <v>176</v>
      </c>
      <c r="E201" s="37"/>
      <c r="F201" s="214" t="s">
        <v>254</v>
      </c>
      <c r="G201" s="37"/>
      <c r="H201" s="37"/>
      <c r="I201" s="186"/>
      <c r="J201" s="37"/>
      <c r="K201" s="37"/>
      <c r="L201" s="38"/>
      <c r="M201" s="187"/>
      <c r="N201" s="188"/>
      <c r="O201" s="76"/>
      <c r="P201" s="76"/>
      <c r="Q201" s="76"/>
      <c r="R201" s="76"/>
      <c r="S201" s="76"/>
      <c r="T201" s="7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8" t="s">
        <v>176</v>
      </c>
      <c r="AU201" s="18" t="s">
        <v>91</v>
      </c>
    </row>
    <row r="202" s="14" customFormat="1">
      <c r="A202" s="14"/>
      <c r="B202" s="198"/>
      <c r="C202" s="14"/>
      <c r="D202" s="184" t="s">
        <v>148</v>
      </c>
      <c r="E202" s="199" t="s">
        <v>1</v>
      </c>
      <c r="F202" s="200" t="s">
        <v>178</v>
      </c>
      <c r="G202" s="14"/>
      <c r="H202" s="201">
        <v>2</v>
      </c>
      <c r="I202" s="202"/>
      <c r="J202" s="14"/>
      <c r="K202" s="14"/>
      <c r="L202" s="198"/>
      <c r="M202" s="203"/>
      <c r="N202" s="204"/>
      <c r="O202" s="204"/>
      <c r="P202" s="204"/>
      <c r="Q202" s="204"/>
      <c r="R202" s="204"/>
      <c r="S202" s="204"/>
      <c r="T202" s="20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9" t="s">
        <v>148</v>
      </c>
      <c r="AU202" s="199" t="s">
        <v>91</v>
      </c>
      <c r="AV202" s="14" t="s">
        <v>91</v>
      </c>
      <c r="AW202" s="14" t="s">
        <v>36</v>
      </c>
      <c r="AX202" s="14" t="s">
        <v>89</v>
      </c>
      <c r="AY202" s="199" t="s">
        <v>131</v>
      </c>
    </row>
    <row r="203" s="12" customFormat="1" ht="22.8" customHeight="1">
      <c r="A203" s="12"/>
      <c r="B203" s="157"/>
      <c r="C203" s="12"/>
      <c r="D203" s="158" t="s">
        <v>80</v>
      </c>
      <c r="E203" s="168" t="s">
        <v>255</v>
      </c>
      <c r="F203" s="168" t="s">
        <v>256</v>
      </c>
      <c r="G203" s="12"/>
      <c r="H203" s="12"/>
      <c r="I203" s="160"/>
      <c r="J203" s="169">
        <f>BK203</f>
        <v>0</v>
      </c>
      <c r="K203" s="12"/>
      <c r="L203" s="157"/>
      <c r="M203" s="162"/>
      <c r="N203" s="163"/>
      <c r="O203" s="163"/>
      <c r="P203" s="164">
        <f>SUM(P204:P206)</f>
        <v>0</v>
      </c>
      <c r="Q203" s="163"/>
      <c r="R203" s="164">
        <f>SUM(R204:R206)</f>
        <v>0</v>
      </c>
      <c r="S203" s="163"/>
      <c r="T203" s="165">
        <f>SUM(T204:T206)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58" t="s">
        <v>130</v>
      </c>
      <c r="AT203" s="166" t="s">
        <v>80</v>
      </c>
      <c r="AU203" s="166" t="s">
        <v>89</v>
      </c>
      <c r="AY203" s="158" t="s">
        <v>131</v>
      </c>
      <c r="BK203" s="167">
        <f>SUM(BK204:BK206)</f>
        <v>0</v>
      </c>
    </row>
    <row r="204" s="2" customFormat="1" ht="16.5" customHeight="1">
      <c r="A204" s="37"/>
      <c r="B204" s="170"/>
      <c r="C204" s="171" t="s">
        <v>257</v>
      </c>
      <c r="D204" s="171" t="s">
        <v>136</v>
      </c>
      <c r="E204" s="172" t="s">
        <v>258</v>
      </c>
      <c r="F204" s="173" t="s">
        <v>259</v>
      </c>
      <c r="G204" s="174" t="s">
        <v>174</v>
      </c>
      <c r="H204" s="175">
        <v>1</v>
      </c>
      <c r="I204" s="176"/>
      <c r="J204" s="177">
        <f>ROUND(I204*H204,2)</f>
        <v>0</v>
      </c>
      <c r="K204" s="173" t="s">
        <v>140</v>
      </c>
      <c r="L204" s="38"/>
      <c r="M204" s="178" t="s">
        <v>1</v>
      </c>
      <c r="N204" s="179" t="s">
        <v>46</v>
      </c>
      <c r="O204" s="76"/>
      <c r="P204" s="180">
        <f>O204*H204</f>
        <v>0</v>
      </c>
      <c r="Q204" s="180">
        <v>0</v>
      </c>
      <c r="R204" s="180">
        <f>Q204*H204</f>
        <v>0</v>
      </c>
      <c r="S204" s="180">
        <v>0</v>
      </c>
      <c r="T204" s="18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2" t="s">
        <v>141</v>
      </c>
      <c r="AT204" s="182" t="s">
        <v>136</v>
      </c>
      <c r="AU204" s="182" t="s">
        <v>91</v>
      </c>
      <c r="AY204" s="18" t="s">
        <v>131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18" t="s">
        <v>89</v>
      </c>
      <c r="BK204" s="183">
        <f>ROUND(I204*H204,2)</f>
        <v>0</v>
      </c>
      <c r="BL204" s="18" t="s">
        <v>141</v>
      </c>
      <c r="BM204" s="182" t="s">
        <v>260</v>
      </c>
    </row>
    <row r="205" s="2" customFormat="1">
      <c r="A205" s="37"/>
      <c r="B205" s="38"/>
      <c r="C205" s="37"/>
      <c r="D205" s="189" t="s">
        <v>146</v>
      </c>
      <c r="E205" s="37"/>
      <c r="F205" s="190" t="s">
        <v>261</v>
      </c>
      <c r="G205" s="37"/>
      <c r="H205" s="37"/>
      <c r="I205" s="186"/>
      <c r="J205" s="37"/>
      <c r="K205" s="37"/>
      <c r="L205" s="38"/>
      <c r="M205" s="187"/>
      <c r="N205" s="188"/>
      <c r="O205" s="76"/>
      <c r="P205" s="76"/>
      <c r="Q205" s="76"/>
      <c r="R205" s="76"/>
      <c r="S205" s="76"/>
      <c r="T205" s="7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8" t="s">
        <v>146</v>
      </c>
      <c r="AU205" s="18" t="s">
        <v>91</v>
      </c>
    </row>
    <row r="206" s="2" customFormat="1">
      <c r="A206" s="37"/>
      <c r="B206" s="38"/>
      <c r="C206" s="37"/>
      <c r="D206" s="184" t="s">
        <v>176</v>
      </c>
      <c r="E206" s="37"/>
      <c r="F206" s="214" t="s">
        <v>262</v>
      </c>
      <c r="G206" s="37"/>
      <c r="H206" s="37"/>
      <c r="I206" s="186"/>
      <c r="J206" s="37"/>
      <c r="K206" s="37"/>
      <c r="L206" s="38"/>
      <c r="M206" s="187"/>
      <c r="N206" s="188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176</v>
      </c>
      <c r="AU206" s="18" t="s">
        <v>91</v>
      </c>
    </row>
    <row r="207" s="12" customFormat="1" ht="22.8" customHeight="1">
      <c r="A207" s="12"/>
      <c r="B207" s="157"/>
      <c r="C207" s="12"/>
      <c r="D207" s="158" t="s">
        <v>80</v>
      </c>
      <c r="E207" s="168" t="s">
        <v>263</v>
      </c>
      <c r="F207" s="168" t="s">
        <v>264</v>
      </c>
      <c r="G207" s="12"/>
      <c r="H207" s="12"/>
      <c r="I207" s="160"/>
      <c r="J207" s="169">
        <f>BK207</f>
        <v>0</v>
      </c>
      <c r="K207" s="12"/>
      <c r="L207" s="157"/>
      <c r="M207" s="162"/>
      <c r="N207" s="163"/>
      <c r="O207" s="163"/>
      <c r="P207" s="164">
        <f>SUM(P208:P210)</f>
        <v>0</v>
      </c>
      <c r="Q207" s="163"/>
      <c r="R207" s="164">
        <f>SUM(R208:R210)</f>
        <v>0</v>
      </c>
      <c r="S207" s="163"/>
      <c r="T207" s="165">
        <f>SUM(T208:T210)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58" t="s">
        <v>130</v>
      </c>
      <c r="AT207" s="166" t="s">
        <v>80</v>
      </c>
      <c r="AU207" s="166" t="s">
        <v>89</v>
      </c>
      <c r="AY207" s="158" t="s">
        <v>131</v>
      </c>
      <c r="BK207" s="167">
        <f>SUM(BK208:BK210)</f>
        <v>0</v>
      </c>
    </row>
    <row r="208" s="2" customFormat="1" ht="16.5" customHeight="1">
      <c r="A208" s="37"/>
      <c r="B208" s="170"/>
      <c r="C208" s="171" t="s">
        <v>265</v>
      </c>
      <c r="D208" s="171" t="s">
        <v>136</v>
      </c>
      <c r="E208" s="172" t="s">
        <v>266</v>
      </c>
      <c r="F208" s="173" t="s">
        <v>264</v>
      </c>
      <c r="G208" s="174" t="s">
        <v>174</v>
      </c>
      <c r="H208" s="175">
        <v>1</v>
      </c>
      <c r="I208" s="176"/>
      <c r="J208" s="177">
        <f>ROUND(I208*H208,2)</f>
        <v>0</v>
      </c>
      <c r="K208" s="173" t="s">
        <v>140</v>
      </c>
      <c r="L208" s="38"/>
      <c r="M208" s="178" t="s">
        <v>1</v>
      </c>
      <c r="N208" s="179" t="s">
        <v>46</v>
      </c>
      <c r="O208" s="76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2" t="s">
        <v>141</v>
      </c>
      <c r="AT208" s="182" t="s">
        <v>136</v>
      </c>
      <c r="AU208" s="182" t="s">
        <v>91</v>
      </c>
      <c r="AY208" s="18" t="s">
        <v>131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8" t="s">
        <v>89</v>
      </c>
      <c r="BK208" s="183">
        <f>ROUND(I208*H208,2)</f>
        <v>0</v>
      </c>
      <c r="BL208" s="18" t="s">
        <v>141</v>
      </c>
      <c r="BM208" s="182" t="s">
        <v>267</v>
      </c>
    </row>
    <row r="209" s="2" customFormat="1">
      <c r="A209" s="37"/>
      <c r="B209" s="38"/>
      <c r="C209" s="37"/>
      <c r="D209" s="189" t="s">
        <v>146</v>
      </c>
      <c r="E209" s="37"/>
      <c r="F209" s="190" t="s">
        <v>268</v>
      </c>
      <c r="G209" s="37"/>
      <c r="H209" s="37"/>
      <c r="I209" s="186"/>
      <c r="J209" s="37"/>
      <c r="K209" s="37"/>
      <c r="L209" s="38"/>
      <c r="M209" s="187"/>
      <c r="N209" s="188"/>
      <c r="O209" s="76"/>
      <c r="P209" s="76"/>
      <c r="Q209" s="76"/>
      <c r="R209" s="76"/>
      <c r="S209" s="76"/>
      <c r="T209" s="7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8" t="s">
        <v>146</v>
      </c>
      <c r="AU209" s="18" t="s">
        <v>91</v>
      </c>
    </row>
    <row r="210" s="2" customFormat="1">
      <c r="A210" s="37"/>
      <c r="B210" s="38"/>
      <c r="C210" s="37"/>
      <c r="D210" s="184" t="s">
        <v>176</v>
      </c>
      <c r="E210" s="37"/>
      <c r="F210" s="214" t="s">
        <v>269</v>
      </c>
      <c r="G210" s="37"/>
      <c r="H210" s="37"/>
      <c r="I210" s="186"/>
      <c r="J210" s="37"/>
      <c r="K210" s="37"/>
      <c r="L210" s="38"/>
      <c r="M210" s="187"/>
      <c r="N210" s="188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176</v>
      </c>
      <c r="AU210" s="18" t="s">
        <v>91</v>
      </c>
    </row>
    <row r="211" s="12" customFormat="1" ht="22.8" customHeight="1">
      <c r="A211" s="12"/>
      <c r="B211" s="157"/>
      <c r="C211" s="12"/>
      <c r="D211" s="158" t="s">
        <v>80</v>
      </c>
      <c r="E211" s="168" t="s">
        <v>270</v>
      </c>
      <c r="F211" s="168" t="s">
        <v>271</v>
      </c>
      <c r="G211" s="12"/>
      <c r="H211" s="12"/>
      <c r="I211" s="160"/>
      <c r="J211" s="169">
        <f>BK211</f>
        <v>0</v>
      </c>
      <c r="K211" s="12"/>
      <c r="L211" s="157"/>
      <c r="M211" s="162"/>
      <c r="N211" s="163"/>
      <c r="O211" s="163"/>
      <c r="P211" s="164">
        <f>SUM(P212:P223)</f>
        <v>0</v>
      </c>
      <c r="Q211" s="163"/>
      <c r="R211" s="164">
        <f>SUM(R212:R223)</f>
        <v>0</v>
      </c>
      <c r="S211" s="163"/>
      <c r="T211" s="165">
        <f>SUM(T212:T223)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58" t="s">
        <v>130</v>
      </c>
      <c r="AT211" s="166" t="s">
        <v>80</v>
      </c>
      <c r="AU211" s="166" t="s">
        <v>89</v>
      </c>
      <c r="AY211" s="158" t="s">
        <v>131</v>
      </c>
      <c r="BK211" s="167">
        <f>SUM(BK212:BK223)</f>
        <v>0</v>
      </c>
    </row>
    <row r="212" s="2" customFormat="1" ht="16.5" customHeight="1">
      <c r="A212" s="37"/>
      <c r="B212" s="170"/>
      <c r="C212" s="171" t="s">
        <v>7</v>
      </c>
      <c r="D212" s="171" t="s">
        <v>136</v>
      </c>
      <c r="E212" s="172" t="s">
        <v>272</v>
      </c>
      <c r="F212" s="173" t="s">
        <v>273</v>
      </c>
      <c r="G212" s="174" t="s">
        <v>274</v>
      </c>
      <c r="H212" s="175">
        <v>1</v>
      </c>
      <c r="I212" s="176"/>
      <c r="J212" s="177">
        <f>ROUND(I212*H212,2)</f>
        <v>0</v>
      </c>
      <c r="K212" s="173" t="s">
        <v>140</v>
      </c>
      <c r="L212" s="38"/>
      <c r="M212" s="178" t="s">
        <v>1</v>
      </c>
      <c r="N212" s="179" t="s">
        <v>46</v>
      </c>
      <c r="O212" s="76"/>
      <c r="P212" s="180">
        <f>O212*H212</f>
        <v>0</v>
      </c>
      <c r="Q212" s="180">
        <v>0</v>
      </c>
      <c r="R212" s="180">
        <f>Q212*H212</f>
        <v>0</v>
      </c>
      <c r="S212" s="180">
        <v>0</v>
      </c>
      <c r="T212" s="18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2" t="s">
        <v>275</v>
      </c>
      <c r="AT212" s="182" t="s">
        <v>136</v>
      </c>
      <c r="AU212" s="182" t="s">
        <v>91</v>
      </c>
      <c r="AY212" s="18" t="s">
        <v>131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8" t="s">
        <v>89</v>
      </c>
      <c r="BK212" s="183">
        <f>ROUND(I212*H212,2)</f>
        <v>0</v>
      </c>
      <c r="BL212" s="18" t="s">
        <v>275</v>
      </c>
      <c r="BM212" s="182" t="s">
        <v>276</v>
      </c>
    </row>
    <row r="213" s="2" customFormat="1">
      <c r="A213" s="37"/>
      <c r="B213" s="38"/>
      <c r="C213" s="37"/>
      <c r="D213" s="184" t="s">
        <v>144</v>
      </c>
      <c r="E213" s="37"/>
      <c r="F213" s="185" t="s">
        <v>273</v>
      </c>
      <c r="G213" s="37"/>
      <c r="H213" s="37"/>
      <c r="I213" s="186"/>
      <c r="J213" s="37"/>
      <c r="K213" s="37"/>
      <c r="L213" s="38"/>
      <c r="M213" s="187"/>
      <c r="N213" s="188"/>
      <c r="O213" s="76"/>
      <c r="P213" s="76"/>
      <c r="Q213" s="76"/>
      <c r="R213" s="76"/>
      <c r="S213" s="76"/>
      <c r="T213" s="7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8" t="s">
        <v>144</v>
      </c>
      <c r="AU213" s="18" t="s">
        <v>91</v>
      </c>
    </row>
    <row r="214" s="2" customFormat="1">
      <c r="A214" s="37"/>
      <c r="B214" s="38"/>
      <c r="C214" s="37"/>
      <c r="D214" s="189" t="s">
        <v>146</v>
      </c>
      <c r="E214" s="37"/>
      <c r="F214" s="190" t="s">
        <v>277</v>
      </c>
      <c r="G214" s="37"/>
      <c r="H214" s="37"/>
      <c r="I214" s="186"/>
      <c r="J214" s="37"/>
      <c r="K214" s="37"/>
      <c r="L214" s="38"/>
      <c r="M214" s="187"/>
      <c r="N214" s="188"/>
      <c r="O214" s="76"/>
      <c r="P214" s="76"/>
      <c r="Q214" s="76"/>
      <c r="R214" s="76"/>
      <c r="S214" s="76"/>
      <c r="T214" s="7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8" t="s">
        <v>146</v>
      </c>
      <c r="AU214" s="18" t="s">
        <v>91</v>
      </c>
    </row>
    <row r="215" s="2" customFormat="1">
      <c r="A215" s="37"/>
      <c r="B215" s="38"/>
      <c r="C215" s="37"/>
      <c r="D215" s="184" t="s">
        <v>176</v>
      </c>
      <c r="E215" s="37"/>
      <c r="F215" s="214" t="s">
        <v>278</v>
      </c>
      <c r="G215" s="37"/>
      <c r="H215" s="37"/>
      <c r="I215" s="186"/>
      <c r="J215" s="37"/>
      <c r="K215" s="37"/>
      <c r="L215" s="38"/>
      <c r="M215" s="187"/>
      <c r="N215" s="188"/>
      <c r="O215" s="76"/>
      <c r="P215" s="76"/>
      <c r="Q215" s="76"/>
      <c r="R215" s="76"/>
      <c r="S215" s="76"/>
      <c r="T215" s="7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8" t="s">
        <v>176</v>
      </c>
      <c r="AU215" s="18" t="s">
        <v>91</v>
      </c>
    </row>
    <row r="216" s="14" customFormat="1">
      <c r="A216" s="14"/>
      <c r="B216" s="198"/>
      <c r="C216" s="14"/>
      <c r="D216" s="184" t="s">
        <v>148</v>
      </c>
      <c r="E216" s="199" t="s">
        <v>1</v>
      </c>
      <c r="F216" s="200" t="s">
        <v>279</v>
      </c>
      <c r="G216" s="14"/>
      <c r="H216" s="201">
        <v>1</v>
      </c>
      <c r="I216" s="202"/>
      <c r="J216" s="14"/>
      <c r="K216" s="14"/>
      <c r="L216" s="198"/>
      <c r="M216" s="203"/>
      <c r="N216" s="204"/>
      <c r="O216" s="204"/>
      <c r="P216" s="204"/>
      <c r="Q216" s="204"/>
      <c r="R216" s="204"/>
      <c r="S216" s="204"/>
      <c r="T216" s="20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99" t="s">
        <v>148</v>
      </c>
      <c r="AU216" s="199" t="s">
        <v>91</v>
      </c>
      <c r="AV216" s="14" t="s">
        <v>91</v>
      </c>
      <c r="AW216" s="14" t="s">
        <v>36</v>
      </c>
      <c r="AX216" s="14" t="s">
        <v>89</v>
      </c>
      <c r="AY216" s="199" t="s">
        <v>131</v>
      </c>
    </row>
    <row r="217" s="2" customFormat="1" ht="16.5" customHeight="1">
      <c r="A217" s="37"/>
      <c r="B217" s="170"/>
      <c r="C217" s="171" t="s">
        <v>280</v>
      </c>
      <c r="D217" s="171" t="s">
        <v>136</v>
      </c>
      <c r="E217" s="172" t="s">
        <v>281</v>
      </c>
      <c r="F217" s="173" t="s">
        <v>282</v>
      </c>
      <c r="G217" s="174" t="s">
        <v>274</v>
      </c>
      <c r="H217" s="175">
        <v>1</v>
      </c>
      <c r="I217" s="176"/>
      <c r="J217" s="177">
        <f>ROUND(I217*H217,2)</f>
        <v>0</v>
      </c>
      <c r="K217" s="173" t="s">
        <v>140</v>
      </c>
      <c r="L217" s="38"/>
      <c r="M217" s="178" t="s">
        <v>1</v>
      </c>
      <c r="N217" s="179" t="s">
        <v>46</v>
      </c>
      <c r="O217" s="76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2" t="s">
        <v>275</v>
      </c>
      <c r="AT217" s="182" t="s">
        <v>136</v>
      </c>
      <c r="AU217" s="182" t="s">
        <v>91</v>
      </c>
      <c r="AY217" s="18" t="s">
        <v>131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8" t="s">
        <v>89</v>
      </c>
      <c r="BK217" s="183">
        <f>ROUND(I217*H217,2)</f>
        <v>0</v>
      </c>
      <c r="BL217" s="18" t="s">
        <v>275</v>
      </c>
      <c r="BM217" s="182" t="s">
        <v>283</v>
      </c>
    </row>
    <row r="218" s="2" customFormat="1">
      <c r="A218" s="37"/>
      <c r="B218" s="38"/>
      <c r="C218" s="37"/>
      <c r="D218" s="189" t="s">
        <v>146</v>
      </c>
      <c r="E218" s="37"/>
      <c r="F218" s="190" t="s">
        <v>284</v>
      </c>
      <c r="G218" s="37"/>
      <c r="H218" s="37"/>
      <c r="I218" s="186"/>
      <c r="J218" s="37"/>
      <c r="K218" s="37"/>
      <c r="L218" s="38"/>
      <c r="M218" s="187"/>
      <c r="N218" s="188"/>
      <c r="O218" s="76"/>
      <c r="P218" s="76"/>
      <c r="Q218" s="76"/>
      <c r="R218" s="76"/>
      <c r="S218" s="76"/>
      <c r="T218" s="7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8" t="s">
        <v>146</v>
      </c>
      <c r="AU218" s="18" t="s">
        <v>91</v>
      </c>
    </row>
    <row r="219" s="2" customFormat="1">
      <c r="A219" s="37"/>
      <c r="B219" s="38"/>
      <c r="C219" s="37"/>
      <c r="D219" s="184" t="s">
        <v>176</v>
      </c>
      <c r="E219" s="37"/>
      <c r="F219" s="214" t="s">
        <v>285</v>
      </c>
      <c r="G219" s="37"/>
      <c r="H219" s="37"/>
      <c r="I219" s="186"/>
      <c r="J219" s="37"/>
      <c r="K219" s="37"/>
      <c r="L219" s="38"/>
      <c r="M219" s="187"/>
      <c r="N219" s="188"/>
      <c r="O219" s="76"/>
      <c r="P219" s="76"/>
      <c r="Q219" s="76"/>
      <c r="R219" s="76"/>
      <c r="S219" s="76"/>
      <c r="T219" s="7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8" t="s">
        <v>176</v>
      </c>
      <c r="AU219" s="18" t="s">
        <v>91</v>
      </c>
    </row>
    <row r="220" s="2" customFormat="1" ht="16.5" customHeight="1">
      <c r="A220" s="37"/>
      <c r="B220" s="170"/>
      <c r="C220" s="171" t="s">
        <v>286</v>
      </c>
      <c r="D220" s="171" t="s">
        <v>136</v>
      </c>
      <c r="E220" s="172" t="s">
        <v>287</v>
      </c>
      <c r="F220" s="173" t="s">
        <v>288</v>
      </c>
      <c r="G220" s="174" t="s">
        <v>274</v>
      </c>
      <c r="H220" s="175">
        <v>1</v>
      </c>
      <c r="I220" s="176"/>
      <c r="J220" s="177">
        <f>ROUND(I220*H220,2)</f>
        <v>0</v>
      </c>
      <c r="K220" s="173" t="s">
        <v>140</v>
      </c>
      <c r="L220" s="38"/>
      <c r="M220" s="178" t="s">
        <v>1</v>
      </c>
      <c r="N220" s="179" t="s">
        <v>46</v>
      </c>
      <c r="O220" s="76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2" t="s">
        <v>275</v>
      </c>
      <c r="AT220" s="182" t="s">
        <v>136</v>
      </c>
      <c r="AU220" s="182" t="s">
        <v>91</v>
      </c>
      <c r="AY220" s="18" t="s">
        <v>131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8" t="s">
        <v>89</v>
      </c>
      <c r="BK220" s="183">
        <f>ROUND(I220*H220,2)</f>
        <v>0</v>
      </c>
      <c r="BL220" s="18" t="s">
        <v>275</v>
      </c>
      <c r="BM220" s="182" t="s">
        <v>289</v>
      </c>
    </row>
    <row r="221" s="2" customFormat="1">
      <c r="A221" s="37"/>
      <c r="B221" s="38"/>
      <c r="C221" s="37"/>
      <c r="D221" s="184" t="s">
        <v>144</v>
      </c>
      <c r="E221" s="37"/>
      <c r="F221" s="185" t="s">
        <v>288</v>
      </c>
      <c r="G221" s="37"/>
      <c r="H221" s="37"/>
      <c r="I221" s="186"/>
      <c r="J221" s="37"/>
      <c r="K221" s="37"/>
      <c r="L221" s="38"/>
      <c r="M221" s="187"/>
      <c r="N221" s="188"/>
      <c r="O221" s="76"/>
      <c r="P221" s="76"/>
      <c r="Q221" s="76"/>
      <c r="R221" s="76"/>
      <c r="S221" s="76"/>
      <c r="T221" s="7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8" t="s">
        <v>144</v>
      </c>
      <c r="AU221" s="18" t="s">
        <v>91</v>
      </c>
    </row>
    <row r="222" s="2" customFormat="1">
      <c r="A222" s="37"/>
      <c r="B222" s="38"/>
      <c r="C222" s="37"/>
      <c r="D222" s="189" t="s">
        <v>146</v>
      </c>
      <c r="E222" s="37"/>
      <c r="F222" s="190" t="s">
        <v>290</v>
      </c>
      <c r="G222" s="37"/>
      <c r="H222" s="37"/>
      <c r="I222" s="186"/>
      <c r="J222" s="37"/>
      <c r="K222" s="37"/>
      <c r="L222" s="38"/>
      <c r="M222" s="187"/>
      <c r="N222" s="188"/>
      <c r="O222" s="76"/>
      <c r="P222" s="76"/>
      <c r="Q222" s="76"/>
      <c r="R222" s="76"/>
      <c r="S222" s="76"/>
      <c r="T222" s="7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146</v>
      </c>
      <c r="AU222" s="18" t="s">
        <v>91</v>
      </c>
    </row>
    <row r="223" s="2" customFormat="1">
      <c r="A223" s="37"/>
      <c r="B223" s="38"/>
      <c r="C223" s="37"/>
      <c r="D223" s="184" t="s">
        <v>176</v>
      </c>
      <c r="E223" s="37"/>
      <c r="F223" s="214" t="s">
        <v>291</v>
      </c>
      <c r="G223" s="37"/>
      <c r="H223" s="37"/>
      <c r="I223" s="186"/>
      <c r="J223" s="37"/>
      <c r="K223" s="37"/>
      <c r="L223" s="38"/>
      <c r="M223" s="215"/>
      <c r="N223" s="216"/>
      <c r="O223" s="217"/>
      <c r="P223" s="217"/>
      <c r="Q223" s="217"/>
      <c r="R223" s="217"/>
      <c r="S223" s="217"/>
      <c r="T223" s="218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8" t="s">
        <v>176</v>
      </c>
      <c r="AU223" s="18" t="s">
        <v>91</v>
      </c>
    </row>
    <row r="224" s="2" customFormat="1" ht="6.96" customHeight="1">
      <c r="A224" s="37"/>
      <c r="B224" s="59"/>
      <c r="C224" s="60"/>
      <c r="D224" s="60"/>
      <c r="E224" s="60"/>
      <c r="F224" s="60"/>
      <c r="G224" s="60"/>
      <c r="H224" s="60"/>
      <c r="I224" s="60"/>
      <c r="J224" s="60"/>
      <c r="K224" s="60"/>
      <c r="L224" s="38"/>
      <c r="M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</row>
  </sheetData>
  <autoFilter ref="C128:K223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hyperlinks>
    <hyperlink ref="F135" r:id="rId1" display="https://podminky.urs.cz/item/CS_URS_2022_01/941311111"/>
    <hyperlink ref="F140" r:id="rId2" display="https://podminky.urs.cz/item/CS_URS_2022_01/941311211"/>
    <hyperlink ref="F146" r:id="rId3" display="https://podminky.urs.cz/item/CS_URS_2022_01/941311811"/>
    <hyperlink ref="F151" r:id="rId4" display="https://podminky.urs.cz/item/CS_URS_2022_01/952905221"/>
    <hyperlink ref="F205" r:id="rId5" display="https://podminky.urs.cz/item/CS_URS_2022_01/065002000"/>
    <hyperlink ref="F209" r:id="rId6" display="https://podminky.urs.cz/item/CS_URS_2022_01/033203000"/>
    <hyperlink ref="F214" r:id="rId7" display="https://podminky.urs.cz/item/CS_URS_2022_01/063203000"/>
    <hyperlink ref="F218" r:id="rId8" display="https://podminky.urs.cz/item/CS_URS_2022_01/063204001"/>
    <hyperlink ref="F222" r:id="rId9" display="https://podminky.urs.cz/item/CS_URS_2022_01/063204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91</v>
      </c>
    </row>
    <row r="4" s="1" customFormat="1" ht="24.96" customHeight="1">
      <c r="B4" s="21"/>
      <c r="D4" s="22" t="s">
        <v>96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0" t="str">
        <f>'Rekapitulace stavby'!K6</f>
        <v>VD PARDUBICE, HAVARIJNÍ OPRAVA ČLÁNKOVÝCH ŘETĚZŮ STŘEDNÍHO POLE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97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292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24. 4. 2022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26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29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30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32</v>
      </c>
      <c r="E20" s="37"/>
      <c r="F20" s="37"/>
      <c r="G20" s="37"/>
      <c r="H20" s="37"/>
      <c r="I20" s="31" t="s">
        <v>25</v>
      </c>
      <c r="J20" s="26" t="s">
        <v>33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34</v>
      </c>
      <c r="F21" s="37"/>
      <c r="G21" s="37"/>
      <c r="H21" s="37"/>
      <c r="I21" s="31" t="s">
        <v>28</v>
      </c>
      <c r="J21" s="26" t="s">
        <v>35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37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28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39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41</v>
      </c>
      <c r="E30" s="37"/>
      <c r="F30" s="37"/>
      <c r="G30" s="37"/>
      <c r="H30" s="37"/>
      <c r="I30" s="37"/>
      <c r="J30" s="95">
        <f>ROUND(J121,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43</v>
      </c>
      <c r="G32" s="37"/>
      <c r="H32" s="37"/>
      <c r="I32" s="42" t="s">
        <v>42</v>
      </c>
      <c r="J32" s="42" t="s">
        <v>44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45</v>
      </c>
      <c r="E33" s="31" t="s">
        <v>46</v>
      </c>
      <c r="F33" s="126">
        <f>ROUND((SUM(BE121:BE172)),  2)</f>
        <v>0</v>
      </c>
      <c r="G33" s="37"/>
      <c r="H33" s="37"/>
      <c r="I33" s="127">
        <v>0.20999999999999999</v>
      </c>
      <c r="J33" s="126">
        <f>ROUND(((SUM(BE121:BE172))*I33),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47</v>
      </c>
      <c r="F34" s="126">
        <f>ROUND((SUM(BF121:BF172)),  2)</f>
        <v>0</v>
      </c>
      <c r="G34" s="37"/>
      <c r="H34" s="37"/>
      <c r="I34" s="127">
        <v>0.14999999999999999</v>
      </c>
      <c r="J34" s="126">
        <f>ROUND(((SUM(BF121:BF172))*I34),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48</v>
      </c>
      <c r="F35" s="126">
        <f>ROUND((SUM(BG121:BG172)),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49</v>
      </c>
      <c r="F36" s="126">
        <f>ROUND((SUM(BH121:BH172)),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50</v>
      </c>
      <c r="F37" s="126">
        <f>ROUND((SUM(BI121:BI172)),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51</v>
      </c>
      <c r="E39" s="80"/>
      <c r="F39" s="80"/>
      <c r="G39" s="130" t="s">
        <v>52</v>
      </c>
      <c r="H39" s="131" t="s">
        <v>53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54</v>
      </c>
      <c r="E50" s="56"/>
      <c r="F50" s="56"/>
      <c r="G50" s="55" t="s">
        <v>55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56</v>
      </c>
      <c r="E61" s="40"/>
      <c r="F61" s="134" t="s">
        <v>57</v>
      </c>
      <c r="G61" s="57" t="s">
        <v>56</v>
      </c>
      <c r="H61" s="40"/>
      <c r="I61" s="40"/>
      <c r="J61" s="135" t="s">
        <v>57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58</v>
      </c>
      <c r="E65" s="58"/>
      <c r="F65" s="58"/>
      <c r="G65" s="55" t="s">
        <v>59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56</v>
      </c>
      <c r="E76" s="40"/>
      <c r="F76" s="134" t="s">
        <v>57</v>
      </c>
      <c r="G76" s="57" t="s">
        <v>56</v>
      </c>
      <c r="H76" s="40"/>
      <c r="I76" s="40"/>
      <c r="J76" s="135" t="s">
        <v>57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0" t="str">
        <f>E7</f>
        <v>VD PARDUBICE, HAVARIJNÍ OPRAVA ČLÁNKOVÝCH ŘETĚZŮ STŘEDNÍHO POLE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02 - Vedlejší a ostatní náklady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VD Pardubice, ř. km 967,423</v>
      </c>
      <c r="G89" s="37"/>
      <c r="H89" s="37"/>
      <c r="I89" s="31" t="s">
        <v>22</v>
      </c>
      <c r="J89" s="68" t="str">
        <f>IF(J12="","",J12)</f>
        <v>24. 4. 2022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7"/>
      <c r="E91" s="37"/>
      <c r="F91" s="26" t="str">
        <f>E15</f>
        <v>Povodí Labe, státní podnik, Hradec Králové</v>
      </c>
      <c r="G91" s="37"/>
      <c r="H91" s="37"/>
      <c r="I91" s="31" t="s">
        <v>32</v>
      </c>
      <c r="J91" s="35" t="str">
        <f>E21</f>
        <v>Ing. Pavel Hačecký, Pod Krocínkou 467/6, 190 00 Pr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7"/>
      <c r="E92" s="37"/>
      <c r="F92" s="26" t="str">
        <f>IF(E18="","",E18)</f>
        <v>Vyplň údaj</v>
      </c>
      <c r="G92" s="37"/>
      <c r="H92" s="37"/>
      <c r="I92" s="31" t="s">
        <v>37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100</v>
      </c>
      <c r="D94" s="128"/>
      <c r="E94" s="128"/>
      <c r="F94" s="128"/>
      <c r="G94" s="128"/>
      <c r="H94" s="128"/>
      <c r="I94" s="128"/>
      <c r="J94" s="137" t="s">
        <v>101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102</v>
      </c>
      <c r="D96" s="37"/>
      <c r="E96" s="37"/>
      <c r="F96" s="37"/>
      <c r="G96" s="37"/>
      <c r="H96" s="37"/>
      <c r="I96" s="37"/>
      <c r="J96" s="95">
        <f>J121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103</v>
      </c>
    </row>
    <row r="97" s="9" customFormat="1" ht="24.96" customHeight="1">
      <c r="A97" s="9"/>
      <c r="B97" s="139"/>
      <c r="C97" s="9"/>
      <c r="D97" s="140" t="s">
        <v>293</v>
      </c>
      <c r="E97" s="141"/>
      <c r="F97" s="141"/>
      <c r="G97" s="141"/>
      <c r="H97" s="141"/>
      <c r="I97" s="141"/>
      <c r="J97" s="142">
        <f>J122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294</v>
      </c>
      <c r="E98" s="145"/>
      <c r="F98" s="145"/>
      <c r="G98" s="145"/>
      <c r="H98" s="145"/>
      <c r="I98" s="145"/>
      <c r="J98" s="146">
        <f>J123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295</v>
      </c>
      <c r="E99" s="145"/>
      <c r="F99" s="145"/>
      <c r="G99" s="145"/>
      <c r="H99" s="145"/>
      <c r="I99" s="145"/>
      <c r="J99" s="146">
        <f>J140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296</v>
      </c>
      <c r="E100" s="145"/>
      <c r="F100" s="145"/>
      <c r="G100" s="145"/>
      <c r="H100" s="145"/>
      <c r="I100" s="145"/>
      <c r="J100" s="146">
        <f>J147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297</v>
      </c>
      <c r="E101" s="145"/>
      <c r="F101" s="145"/>
      <c r="G101" s="145"/>
      <c r="H101" s="145"/>
      <c r="I101" s="145"/>
      <c r="J101" s="146">
        <f>J166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117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6.25" customHeight="1">
      <c r="A111" s="37"/>
      <c r="B111" s="38"/>
      <c r="C111" s="37"/>
      <c r="D111" s="37"/>
      <c r="E111" s="120" t="str">
        <f>E7</f>
        <v>VD PARDUBICE, HAVARIJNÍ OPRAVA ČLÁNKOVÝCH ŘETĚZŮ STŘEDNÍHO POLE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97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66" t="str">
        <f>E9</f>
        <v>02 - Vedlejší a ostatní náklady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7"/>
      <c r="E115" s="37"/>
      <c r="F115" s="26" t="str">
        <f>F12</f>
        <v>VD Pardubice, ř. km 967,423</v>
      </c>
      <c r="G115" s="37"/>
      <c r="H115" s="37"/>
      <c r="I115" s="31" t="s">
        <v>22</v>
      </c>
      <c r="J115" s="68" t="str">
        <f>IF(J12="","",J12)</f>
        <v>24. 4. 2022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40.05" customHeight="1">
      <c r="A117" s="37"/>
      <c r="B117" s="38"/>
      <c r="C117" s="31" t="s">
        <v>24</v>
      </c>
      <c r="D117" s="37"/>
      <c r="E117" s="37"/>
      <c r="F117" s="26" t="str">
        <f>E15</f>
        <v>Povodí Labe, státní podnik, Hradec Králové</v>
      </c>
      <c r="G117" s="37"/>
      <c r="H117" s="37"/>
      <c r="I117" s="31" t="s">
        <v>32</v>
      </c>
      <c r="J117" s="35" t="str">
        <f>E21</f>
        <v>Ing. Pavel Hačecký, Pod Krocínkou 467/6, 190 00 Pr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30</v>
      </c>
      <c r="D118" s="37"/>
      <c r="E118" s="37"/>
      <c r="F118" s="26" t="str">
        <f>IF(E18="","",E18)</f>
        <v>Vyplň údaj</v>
      </c>
      <c r="G118" s="37"/>
      <c r="H118" s="37"/>
      <c r="I118" s="31" t="s">
        <v>37</v>
      </c>
      <c r="J118" s="35" t="str">
        <f>E24</f>
        <v xml:space="preserve">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47"/>
      <c r="B120" s="148"/>
      <c r="C120" s="149" t="s">
        <v>118</v>
      </c>
      <c r="D120" s="150" t="s">
        <v>66</v>
      </c>
      <c r="E120" s="150" t="s">
        <v>62</v>
      </c>
      <c r="F120" s="150" t="s">
        <v>63</v>
      </c>
      <c r="G120" s="150" t="s">
        <v>119</v>
      </c>
      <c r="H120" s="150" t="s">
        <v>120</v>
      </c>
      <c r="I120" s="150" t="s">
        <v>121</v>
      </c>
      <c r="J120" s="150" t="s">
        <v>101</v>
      </c>
      <c r="K120" s="151" t="s">
        <v>122</v>
      </c>
      <c r="L120" s="152"/>
      <c r="M120" s="85" t="s">
        <v>1</v>
      </c>
      <c r="N120" s="86" t="s">
        <v>45</v>
      </c>
      <c r="O120" s="86" t="s">
        <v>123</v>
      </c>
      <c r="P120" s="86" t="s">
        <v>124</v>
      </c>
      <c r="Q120" s="86" t="s">
        <v>125</v>
      </c>
      <c r="R120" s="86" t="s">
        <v>126</v>
      </c>
      <c r="S120" s="86" t="s">
        <v>127</v>
      </c>
      <c r="T120" s="87" t="s">
        <v>128</v>
      </c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</row>
    <row r="121" s="2" customFormat="1" ht="22.8" customHeight="1">
      <c r="A121" s="37"/>
      <c r="B121" s="38"/>
      <c r="C121" s="92" t="s">
        <v>129</v>
      </c>
      <c r="D121" s="37"/>
      <c r="E121" s="37"/>
      <c r="F121" s="37"/>
      <c r="G121" s="37"/>
      <c r="H121" s="37"/>
      <c r="I121" s="37"/>
      <c r="J121" s="153">
        <f>BK121</f>
        <v>0</v>
      </c>
      <c r="K121" s="37"/>
      <c r="L121" s="38"/>
      <c r="M121" s="88"/>
      <c r="N121" s="72"/>
      <c r="O121" s="89"/>
      <c r="P121" s="154">
        <f>P122</f>
        <v>0</v>
      </c>
      <c r="Q121" s="89"/>
      <c r="R121" s="154">
        <f>R122</f>
        <v>0</v>
      </c>
      <c r="S121" s="89"/>
      <c r="T121" s="155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80</v>
      </c>
      <c r="AU121" s="18" t="s">
        <v>103</v>
      </c>
      <c r="BK121" s="156">
        <f>BK122</f>
        <v>0</v>
      </c>
    </row>
    <row r="122" s="12" customFormat="1" ht="25.92" customHeight="1">
      <c r="A122" s="12"/>
      <c r="B122" s="157"/>
      <c r="C122" s="12"/>
      <c r="D122" s="158" t="s">
        <v>80</v>
      </c>
      <c r="E122" s="159" t="s">
        <v>298</v>
      </c>
      <c r="F122" s="159" t="s">
        <v>299</v>
      </c>
      <c r="G122" s="12"/>
      <c r="H122" s="12"/>
      <c r="I122" s="160"/>
      <c r="J122" s="161">
        <f>BK122</f>
        <v>0</v>
      </c>
      <c r="K122" s="12"/>
      <c r="L122" s="157"/>
      <c r="M122" s="162"/>
      <c r="N122" s="163"/>
      <c r="O122" s="163"/>
      <c r="P122" s="164">
        <f>P123+P140+P147+P166</f>
        <v>0</v>
      </c>
      <c r="Q122" s="163"/>
      <c r="R122" s="164">
        <f>R123+R140+R147+R166</f>
        <v>0</v>
      </c>
      <c r="S122" s="163"/>
      <c r="T122" s="165">
        <f>T123+T140+T147+T166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8" t="s">
        <v>130</v>
      </c>
      <c r="AT122" s="166" t="s">
        <v>80</v>
      </c>
      <c r="AU122" s="166" t="s">
        <v>81</v>
      </c>
      <c r="AY122" s="158" t="s">
        <v>131</v>
      </c>
      <c r="BK122" s="167">
        <f>BK123+BK140+BK147+BK166</f>
        <v>0</v>
      </c>
    </row>
    <row r="123" s="12" customFormat="1" ht="22.8" customHeight="1">
      <c r="A123" s="12"/>
      <c r="B123" s="157"/>
      <c r="C123" s="12"/>
      <c r="D123" s="158" t="s">
        <v>80</v>
      </c>
      <c r="E123" s="168" t="s">
        <v>300</v>
      </c>
      <c r="F123" s="168" t="s">
        <v>301</v>
      </c>
      <c r="G123" s="12"/>
      <c r="H123" s="12"/>
      <c r="I123" s="160"/>
      <c r="J123" s="169">
        <f>BK123</f>
        <v>0</v>
      </c>
      <c r="K123" s="12"/>
      <c r="L123" s="157"/>
      <c r="M123" s="162"/>
      <c r="N123" s="163"/>
      <c r="O123" s="163"/>
      <c r="P123" s="164">
        <f>SUM(P124:P139)</f>
        <v>0</v>
      </c>
      <c r="Q123" s="163"/>
      <c r="R123" s="164">
        <f>SUM(R124:R139)</f>
        <v>0</v>
      </c>
      <c r="S123" s="163"/>
      <c r="T123" s="165">
        <f>SUM(T124:T139)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8" t="s">
        <v>130</v>
      </c>
      <c r="AT123" s="166" t="s">
        <v>80</v>
      </c>
      <c r="AU123" s="166" t="s">
        <v>89</v>
      </c>
      <c r="AY123" s="158" t="s">
        <v>131</v>
      </c>
      <c r="BK123" s="167">
        <f>SUM(BK124:BK139)</f>
        <v>0</v>
      </c>
    </row>
    <row r="124" s="2" customFormat="1" ht="16.5" customHeight="1">
      <c r="A124" s="37"/>
      <c r="B124" s="170"/>
      <c r="C124" s="171" t="s">
        <v>89</v>
      </c>
      <c r="D124" s="171" t="s">
        <v>136</v>
      </c>
      <c r="E124" s="172" t="s">
        <v>302</v>
      </c>
      <c r="F124" s="173" t="s">
        <v>303</v>
      </c>
      <c r="G124" s="174" t="s">
        <v>174</v>
      </c>
      <c r="H124" s="175">
        <v>1</v>
      </c>
      <c r="I124" s="176"/>
      <c r="J124" s="177">
        <f>ROUND(I124*H124,2)</f>
        <v>0</v>
      </c>
      <c r="K124" s="173" t="s">
        <v>140</v>
      </c>
      <c r="L124" s="38"/>
      <c r="M124" s="178" t="s">
        <v>1</v>
      </c>
      <c r="N124" s="179" t="s">
        <v>46</v>
      </c>
      <c r="O124" s="76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2" t="s">
        <v>275</v>
      </c>
      <c r="AT124" s="182" t="s">
        <v>136</v>
      </c>
      <c r="AU124" s="182" t="s">
        <v>91</v>
      </c>
      <c r="AY124" s="18" t="s">
        <v>131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8" t="s">
        <v>89</v>
      </c>
      <c r="BK124" s="183">
        <f>ROUND(I124*H124,2)</f>
        <v>0</v>
      </c>
      <c r="BL124" s="18" t="s">
        <v>275</v>
      </c>
      <c r="BM124" s="182" t="s">
        <v>304</v>
      </c>
    </row>
    <row r="125" s="2" customFormat="1">
      <c r="A125" s="37"/>
      <c r="B125" s="38"/>
      <c r="C125" s="37"/>
      <c r="D125" s="189" t="s">
        <v>146</v>
      </c>
      <c r="E125" s="37"/>
      <c r="F125" s="190" t="s">
        <v>305</v>
      </c>
      <c r="G125" s="37"/>
      <c r="H125" s="37"/>
      <c r="I125" s="186"/>
      <c r="J125" s="37"/>
      <c r="K125" s="37"/>
      <c r="L125" s="38"/>
      <c r="M125" s="187"/>
      <c r="N125" s="188"/>
      <c r="O125" s="76"/>
      <c r="P125" s="76"/>
      <c r="Q125" s="76"/>
      <c r="R125" s="76"/>
      <c r="S125" s="76"/>
      <c r="T125" s="7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146</v>
      </c>
      <c r="AU125" s="18" t="s">
        <v>91</v>
      </c>
    </row>
    <row r="126" s="2" customFormat="1">
      <c r="A126" s="37"/>
      <c r="B126" s="38"/>
      <c r="C126" s="37"/>
      <c r="D126" s="184" t="s">
        <v>176</v>
      </c>
      <c r="E126" s="37"/>
      <c r="F126" s="214" t="s">
        <v>306</v>
      </c>
      <c r="G126" s="37"/>
      <c r="H126" s="37"/>
      <c r="I126" s="186"/>
      <c r="J126" s="37"/>
      <c r="K126" s="37"/>
      <c r="L126" s="38"/>
      <c r="M126" s="187"/>
      <c r="N126" s="188"/>
      <c r="O126" s="76"/>
      <c r="P126" s="76"/>
      <c r="Q126" s="76"/>
      <c r="R126" s="76"/>
      <c r="S126" s="76"/>
      <c r="T126" s="7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176</v>
      </c>
      <c r="AU126" s="18" t="s">
        <v>91</v>
      </c>
    </row>
    <row r="127" s="2" customFormat="1" ht="16.5" customHeight="1">
      <c r="A127" s="37"/>
      <c r="B127" s="170"/>
      <c r="C127" s="171" t="s">
        <v>91</v>
      </c>
      <c r="D127" s="171" t="s">
        <v>136</v>
      </c>
      <c r="E127" s="172" t="s">
        <v>307</v>
      </c>
      <c r="F127" s="173" t="s">
        <v>308</v>
      </c>
      <c r="G127" s="174" t="s">
        <v>174</v>
      </c>
      <c r="H127" s="175">
        <v>1</v>
      </c>
      <c r="I127" s="176"/>
      <c r="J127" s="177">
        <f>ROUND(I127*H127,2)</f>
        <v>0</v>
      </c>
      <c r="K127" s="173" t="s">
        <v>140</v>
      </c>
      <c r="L127" s="38"/>
      <c r="M127" s="178" t="s">
        <v>1</v>
      </c>
      <c r="N127" s="179" t="s">
        <v>46</v>
      </c>
      <c r="O127" s="76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2" t="s">
        <v>275</v>
      </c>
      <c r="AT127" s="182" t="s">
        <v>136</v>
      </c>
      <c r="AU127" s="182" t="s">
        <v>91</v>
      </c>
      <c r="AY127" s="18" t="s">
        <v>131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89</v>
      </c>
      <c r="BK127" s="183">
        <f>ROUND(I127*H127,2)</f>
        <v>0</v>
      </c>
      <c r="BL127" s="18" t="s">
        <v>275</v>
      </c>
      <c r="BM127" s="182" t="s">
        <v>309</v>
      </c>
    </row>
    <row r="128" s="2" customFormat="1">
      <c r="A128" s="37"/>
      <c r="B128" s="38"/>
      <c r="C128" s="37"/>
      <c r="D128" s="189" t="s">
        <v>146</v>
      </c>
      <c r="E128" s="37"/>
      <c r="F128" s="190" t="s">
        <v>310</v>
      </c>
      <c r="G128" s="37"/>
      <c r="H128" s="37"/>
      <c r="I128" s="186"/>
      <c r="J128" s="37"/>
      <c r="K128" s="37"/>
      <c r="L128" s="38"/>
      <c r="M128" s="187"/>
      <c r="N128" s="188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146</v>
      </c>
      <c r="AU128" s="18" t="s">
        <v>91</v>
      </c>
    </row>
    <row r="129" s="2" customFormat="1">
      <c r="A129" s="37"/>
      <c r="B129" s="38"/>
      <c r="C129" s="37"/>
      <c r="D129" s="184" t="s">
        <v>176</v>
      </c>
      <c r="E129" s="37"/>
      <c r="F129" s="214" t="s">
        <v>311</v>
      </c>
      <c r="G129" s="37"/>
      <c r="H129" s="37"/>
      <c r="I129" s="186"/>
      <c r="J129" s="37"/>
      <c r="K129" s="37"/>
      <c r="L129" s="38"/>
      <c r="M129" s="187"/>
      <c r="N129" s="188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176</v>
      </c>
      <c r="AU129" s="18" t="s">
        <v>91</v>
      </c>
    </row>
    <row r="130" s="2" customFormat="1" ht="16.5" customHeight="1">
      <c r="A130" s="37"/>
      <c r="B130" s="170"/>
      <c r="C130" s="171" t="s">
        <v>142</v>
      </c>
      <c r="D130" s="171" t="s">
        <v>136</v>
      </c>
      <c r="E130" s="172" t="s">
        <v>312</v>
      </c>
      <c r="F130" s="173" t="s">
        <v>313</v>
      </c>
      <c r="G130" s="174" t="s">
        <v>174</v>
      </c>
      <c r="H130" s="175">
        <v>1</v>
      </c>
      <c r="I130" s="176"/>
      <c r="J130" s="177">
        <f>ROUND(I130*H130,2)</f>
        <v>0</v>
      </c>
      <c r="K130" s="173" t="s">
        <v>140</v>
      </c>
      <c r="L130" s="38"/>
      <c r="M130" s="178" t="s">
        <v>1</v>
      </c>
      <c r="N130" s="179" t="s">
        <v>46</v>
      </c>
      <c r="O130" s="76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2" t="s">
        <v>275</v>
      </c>
      <c r="AT130" s="182" t="s">
        <v>136</v>
      </c>
      <c r="AU130" s="182" t="s">
        <v>91</v>
      </c>
      <c r="AY130" s="18" t="s">
        <v>131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89</v>
      </c>
      <c r="BK130" s="183">
        <f>ROUND(I130*H130,2)</f>
        <v>0</v>
      </c>
      <c r="BL130" s="18" t="s">
        <v>275</v>
      </c>
      <c r="BM130" s="182" t="s">
        <v>314</v>
      </c>
    </row>
    <row r="131" s="2" customFormat="1">
      <c r="A131" s="37"/>
      <c r="B131" s="38"/>
      <c r="C131" s="37"/>
      <c r="D131" s="184" t="s">
        <v>144</v>
      </c>
      <c r="E131" s="37"/>
      <c r="F131" s="185" t="s">
        <v>313</v>
      </c>
      <c r="G131" s="37"/>
      <c r="H131" s="37"/>
      <c r="I131" s="186"/>
      <c r="J131" s="37"/>
      <c r="K131" s="37"/>
      <c r="L131" s="38"/>
      <c r="M131" s="187"/>
      <c r="N131" s="188"/>
      <c r="O131" s="76"/>
      <c r="P131" s="76"/>
      <c r="Q131" s="76"/>
      <c r="R131" s="76"/>
      <c r="S131" s="76"/>
      <c r="T131" s="7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144</v>
      </c>
      <c r="AU131" s="18" t="s">
        <v>91</v>
      </c>
    </row>
    <row r="132" s="2" customFormat="1">
      <c r="A132" s="37"/>
      <c r="B132" s="38"/>
      <c r="C132" s="37"/>
      <c r="D132" s="189" t="s">
        <v>146</v>
      </c>
      <c r="E132" s="37"/>
      <c r="F132" s="190" t="s">
        <v>315</v>
      </c>
      <c r="G132" s="37"/>
      <c r="H132" s="37"/>
      <c r="I132" s="186"/>
      <c r="J132" s="37"/>
      <c r="K132" s="37"/>
      <c r="L132" s="38"/>
      <c r="M132" s="187"/>
      <c r="N132" s="188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146</v>
      </c>
      <c r="AU132" s="18" t="s">
        <v>91</v>
      </c>
    </row>
    <row r="133" s="2" customFormat="1">
      <c r="A133" s="37"/>
      <c r="B133" s="38"/>
      <c r="C133" s="37"/>
      <c r="D133" s="184" t="s">
        <v>176</v>
      </c>
      <c r="E133" s="37"/>
      <c r="F133" s="214" t="s">
        <v>316</v>
      </c>
      <c r="G133" s="37"/>
      <c r="H133" s="37"/>
      <c r="I133" s="186"/>
      <c r="J133" s="37"/>
      <c r="K133" s="37"/>
      <c r="L133" s="38"/>
      <c r="M133" s="187"/>
      <c r="N133" s="188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176</v>
      </c>
      <c r="AU133" s="18" t="s">
        <v>91</v>
      </c>
    </row>
    <row r="134" s="2" customFormat="1" ht="16.5" customHeight="1">
      <c r="A134" s="37"/>
      <c r="B134" s="170"/>
      <c r="C134" s="171" t="s">
        <v>141</v>
      </c>
      <c r="D134" s="171" t="s">
        <v>136</v>
      </c>
      <c r="E134" s="172" t="s">
        <v>317</v>
      </c>
      <c r="F134" s="173" t="s">
        <v>318</v>
      </c>
      <c r="G134" s="174" t="s">
        <v>174</v>
      </c>
      <c r="H134" s="175">
        <v>1</v>
      </c>
      <c r="I134" s="176"/>
      <c r="J134" s="177">
        <f>ROUND(I134*H134,2)</f>
        <v>0</v>
      </c>
      <c r="K134" s="173" t="s">
        <v>140</v>
      </c>
      <c r="L134" s="38"/>
      <c r="M134" s="178" t="s">
        <v>1</v>
      </c>
      <c r="N134" s="179" t="s">
        <v>46</v>
      </c>
      <c r="O134" s="76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2" t="s">
        <v>275</v>
      </c>
      <c r="AT134" s="182" t="s">
        <v>136</v>
      </c>
      <c r="AU134" s="182" t="s">
        <v>91</v>
      </c>
      <c r="AY134" s="18" t="s">
        <v>131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89</v>
      </c>
      <c r="BK134" s="183">
        <f>ROUND(I134*H134,2)</f>
        <v>0</v>
      </c>
      <c r="BL134" s="18" t="s">
        <v>275</v>
      </c>
      <c r="BM134" s="182" t="s">
        <v>319</v>
      </c>
    </row>
    <row r="135" s="2" customFormat="1">
      <c r="A135" s="37"/>
      <c r="B135" s="38"/>
      <c r="C135" s="37"/>
      <c r="D135" s="189" t="s">
        <v>146</v>
      </c>
      <c r="E135" s="37"/>
      <c r="F135" s="190" t="s">
        <v>320</v>
      </c>
      <c r="G135" s="37"/>
      <c r="H135" s="37"/>
      <c r="I135" s="186"/>
      <c r="J135" s="37"/>
      <c r="K135" s="37"/>
      <c r="L135" s="38"/>
      <c r="M135" s="187"/>
      <c r="N135" s="188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146</v>
      </c>
      <c r="AU135" s="18" t="s">
        <v>91</v>
      </c>
    </row>
    <row r="136" s="2" customFormat="1">
      <c r="A136" s="37"/>
      <c r="B136" s="38"/>
      <c r="C136" s="37"/>
      <c r="D136" s="184" t="s">
        <v>176</v>
      </c>
      <c r="E136" s="37"/>
      <c r="F136" s="214" t="s">
        <v>321</v>
      </c>
      <c r="G136" s="37"/>
      <c r="H136" s="37"/>
      <c r="I136" s="186"/>
      <c r="J136" s="37"/>
      <c r="K136" s="37"/>
      <c r="L136" s="38"/>
      <c r="M136" s="187"/>
      <c r="N136" s="188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176</v>
      </c>
      <c r="AU136" s="18" t="s">
        <v>91</v>
      </c>
    </row>
    <row r="137" s="2" customFormat="1" ht="21.75" customHeight="1">
      <c r="A137" s="37"/>
      <c r="B137" s="170"/>
      <c r="C137" s="171" t="s">
        <v>130</v>
      </c>
      <c r="D137" s="171" t="s">
        <v>136</v>
      </c>
      <c r="E137" s="172" t="s">
        <v>322</v>
      </c>
      <c r="F137" s="173" t="s">
        <v>323</v>
      </c>
      <c r="G137" s="174" t="s">
        <v>174</v>
      </c>
      <c r="H137" s="175">
        <v>1</v>
      </c>
      <c r="I137" s="176"/>
      <c r="J137" s="177">
        <f>ROUND(I137*H137,2)</f>
        <v>0</v>
      </c>
      <c r="K137" s="173" t="s">
        <v>140</v>
      </c>
      <c r="L137" s="38"/>
      <c r="M137" s="178" t="s">
        <v>1</v>
      </c>
      <c r="N137" s="179" t="s">
        <v>46</v>
      </c>
      <c r="O137" s="76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2" t="s">
        <v>275</v>
      </c>
      <c r="AT137" s="182" t="s">
        <v>136</v>
      </c>
      <c r="AU137" s="182" t="s">
        <v>91</v>
      </c>
      <c r="AY137" s="18" t="s">
        <v>131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89</v>
      </c>
      <c r="BK137" s="183">
        <f>ROUND(I137*H137,2)</f>
        <v>0</v>
      </c>
      <c r="BL137" s="18" t="s">
        <v>275</v>
      </c>
      <c r="BM137" s="182" t="s">
        <v>324</v>
      </c>
    </row>
    <row r="138" s="2" customFormat="1">
      <c r="A138" s="37"/>
      <c r="B138" s="38"/>
      <c r="C138" s="37"/>
      <c r="D138" s="189" t="s">
        <v>146</v>
      </c>
      <c r="E138" s="37"/>
      <c r="F138" s="190" t="s">
        <v>325</v>
      </c>
      <c r="G138" s="37"/>
      <c r="H138" s="37"/>
      <c r="I138" s="186"/>
      <c r="J138" s="37"/>
      <c r="K138" s="37"/>
      <c r="L138" s="38"/>
      <c r="M138" s="187"/>
      <c r="N138" s="188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146</v>
      </c>
      <c r="AU138" s="18" t="s">
        <v>91</v>
      </c>
    </row>
    <row r="139" s="2" customFormat="1">
      <c r="A139" s="37"/>
      <c r="B139" s="38"/>
      <c r="C139" s="37"/>
      <c r="D139" s="184" t="s">
        <v>176</v>
      </c>
      <c r="E139" s="37"/>
      <c r="F139" s="214" t="s">
        <v>326</v>
      </c>
      <c r="G139" s="37"/>
      <c r="H139" s="37"/>
      <c r="I139" s="186"/>
      <c r="J139" s="37"/>
      <c r="K139" s="37"/>
      <c r="L139" s="38"/>
      <c r="M139" s="187"/>
      <c r="N139" s="188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176</v>
      </c>
      <c r="AU139" s="18" t="s">
        <v>91</v>
      </c>
    </row>
    <row r="140" s="12" customFormat="1" ht="22.8" customHeight="1">
      <c r="A140" s="12"/>
      <c r="B140" s="157"/>
      <c r="C140" s="12"/>
      <c r="D140" s="158" t="s">
        <v>80</v>
      </c>
      <c r="E140" s="168" t="s">
        <v>327</v>
      </c>
      <c r="F140" s="168" t="s">
        <v>328</v>
      </c>
      <c r="G140" s="12"/>
      <c r="H140" s="12"/>
      <c r="I140" s="160"/>
      <c r="J140" s="169">
        <f>BK140</f>
        <v>0</v>
      </c>
      <c r="K140" s="12"/>
      <c r="L140" s="157"/>
      <c r="M140" s="162"/>
      <c r="N140" s="163"/>
      <c r="O140" s="163"/>
      <c r="P140" s="164">
        <f>SUM(P141:P146)</f>
        <v>0</v>
      </c>
      <c r="Q140" s="163"/>
      <c r="R140" s="164">
        <f>SUM(R141:R146)</f>
        <v>0</v>
      </c>
      <c r="S140" s="163"/>
      <c r="T140" s="165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8" t="s">
        <v>130</v>
      </c>
      <c r="AT140" s="166" t="s">
        <v>80</v>
      </c>
      <c r="AU140" s="166" t="s">
        <v>89</v>
      </c>
      <c r="AY140" s="158" t="s">
        <v>131</v>
      </c>
      <c r="BK140" s="167">
        <f>SUM(BK141:BK146)</f>
        <v>0</v>
      </c>
    </row>
    <row r="141" s="2" customFormat="1" ht="16.5" customHeight="1">
      <c r="A141" s="37"/>
      <c r="B141" s="170"/>
      <c r="C141" s="171" t="s">
        <v>179</v>
      </c>
      <c r="D141" s="171" t="s">
        <v>136</v>
      </c>
      <c r="E141" s="172" t="s">
        <v>329</v>
      </c>
      <c r="F141" s="173" t="s">
        <v>330</v>
      </c>
      <c r="G141" s="174" t="s">
        <v>174</v>
      </c>
      <c r="H141" s="175">
        <v>1</v>
      </c>
      <c r="I141" s="176"/>
      <c r="J141" s="177">
        <f>ROUND(I141*H141,2)</f>
        <v>0</v>
      </c>
      <c r="K141" s="173" t="s">
        <v>140</v>
      </c>
      <c r="L141" s="38"/>
      <c r="M141" s="178" t="s">
        <v>1</v>
      </c>
      <c r="N141" s="179" t="s">
        <v>46</v>
      </c>
      <c r="O141" s="76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2" t="s">
        <v>275</v>
      </c>
      <c r="AT141" s="182" t="s">
        <v>136</v>
      </c>
      <c r="AU141" s="182" t="s">
        <v>91</v>
      </c>
      <c r="AY141" s="18" t="s">
        <v>131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89</v>
      </c>
      <c r="BK141" s="183">
        <f>ROUND(I141*H141,2)</f>
        <v>0</v>
      </c>
      <c r="BL141" s="18" t="s">
        <v>275</v>
      </c>
      <c r="BM141" s="182" t="s">
        <v>331</v>
      </c>
    </row>
    <row r="142" s="2" customFormat="1">
      <c r="A142" s="37"/>
      <c r="B142" s="38"/>
      <c r="C142" s="37"/>
      <c r="D142" s="189" t="s">
        <v>146</v>
      </c>
      <c r="E142" s="37"/>
      <c r="F142" s="190" t="s">
        <v>332</v>
      </c>
      <c r="G142" s="37"/>
      <c r="H142" s="37"/>
      <c r="I142" s="186"/>
      <c r="J142" s="37"/>
      <c r="K142" s="37"/>
      <c r="L142" s="38"/>
      <c r="M142" s="187"/>
      <c r="N142" s="188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146</v>
      </c>
      <c r="AU142" s="18" t="s">
        <v>91</v>
      </c>
    </row>
    <row r="143" s="2" customFormat="1">
      <c r="A143" s="37"/>
      <c r="B143" s="38"/>
      <c r="C143" s="37"/>
      <c r="D143" s="184" t="s">
        <v>176</v>
      </c>
      <c r="E143" s="37"/>
      <c r="F143" s="214" t="s">
        <v>333</v>
      </c>
      <c r="G143" s="37"/>
      <c r="H143" s="37"/>
      <c r="I143" s="186"/>
      <c r="J143" s="37"/>
      <c r="K143" s="37"/>
      <c r="L143" s="38"/>
      <c r="M143" s="187"/>
      <c r="N143" s="188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176</v>
      </c>
      <c r="AU143" s="18" t="s">
        <v>91</v>
      </c>
    </row>
    <row r="144" s="2" customFormat="1" ht="16.5" customHeight="1">
      <c r="A144" s="37"/>
      <c r="B144" s="170"/>
      <c r="C144" s="171" t="s">
        <v>187</v>
      </c>
      <c r="D144" s="171" t="s">
        <v>136</v>
      </c>
      <c r="E144" s="172" t="s">
        <v>334</v>
      </c>
      <c r="F144" s="173" t="s">
        <v>335</v>
      </c>
      <c r="G144" s="174" t="s">
        <v>174</v>
      </c>
      <c r="H144" s="175">
        <v>1</v>
      </c>
      <c r="I144" s="176"/>
      <c r="J144" s="177">
        <f>ROUND(I144*H144,2)</f>
        <v>0</v>
      </c>
      <c r="K144" s="173" t="s">
        <v>140</v>
      </c>
      <c r="L144" s="38"/>
      <c r="M144" s="178" t="s">
        <v>1</v>
      </c>
      <c r="N144" s="179" t="s">
        <v>46</v>
      </c>
      <c r="O144" s="76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2" t="s">
        <v>275</v>
      </c>
      <c r="AT144" s="182" t="s">
        <v>136</v>
      </c>
      <c r="AU144" s="182" t="s">
        <v>91</v>
      </c>
      <c r="AY144" s="18" t="s">
        <v>131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89</v>
      </c>
      <c r="BK144" s="183">
        <f>ROUND(I144*H144,2)</f>
        <v>0</v>
      </c>
      <c r="BL144" s="18" t="s">
        <v>275</v>
      </c>
      <c r="BM144" s="182" t="s">
        <v>336</v>
      </c>
    </row>
    <row r="145" s="2" customFormat="1">
      <c r="A145" s="37"/>
      <c r="B145" s="38"/>
      <c r="C145" s="37"/>
      <c r="D145" s="189" t="s">
        <v>146</v>
      </c>
      <c r="E145" s="37"/>
      <c r="F145" s="190" t="s">
        <v>337</v>
      </c>
      <c r="G145" s="37"/>
      <c r="H145" s="37"/>
      <c r="I145" s="186"/>
      <c r="J145" s="37"/>
      <c r="K145" s="37"/>
      <c r="L145" s="38"/>
      <c r="M145" s="187"/>
      <c r="N145" s="188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146</v>
      </c>
      <c r="AU145" s="18" t="s">
        <v>91</v>
      </c>
    </row>
    <row r="146" s="2" customFormat="1">
      <c r="A146" s="37"/>
      <c r="B146" s="38"/>
      <c r="C146" s="37"/>
      <c r="D146" s="184" t="s">
        <v>176</v>
      </c>
      <c r="E146" s="37"/>
      <c r="F146" s="214" t="s">
        <v>338</v>
      </c>
      <c r="G146" s="37"/>
      <c r="H146" s="37"/>
      <c r="I146" s="186"/>
      <c r="J146" s="37"/>
      <c r="K146" s="37"/>
      <c r="L146" s="38"/>
      <c r="M146" s="187"/>
      <c r="N146" s="188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176</v>
      </c>
      <c r="AU146" s="18" t="s">
        <v>91</v>
      </c>
    </row>
    <row r="147" s="12" customFormat="1" ht="22.8" customHeight="1">
      <c r="A147" s="12"/>
      <c r="B147" s="157"/>
      <c r="C147" s="12"/>
      <c r="D147" s="158" t="s">
        <v>80</v>
      </c>
      <c r="E147" s="168" t="s">
        <v>339</v>
      </c>
      <c r="F147" s="168" t="s">
        <v>340</v>
      </c>
      <c r="G147" s="12"/>
      <c r="H147" s="12"/>
      <c r="I147" s="160"/>
      <c r="J147" s="169">
        <f>BK147</f>
        <v>0</v>
      </c>
      <c r="K147" s="12"/>
      <c r="L147" s="157"/>
      <c r="M147" s="162"/>
      <c r="N147" s="163"/>
      <c r="O147" s="163"/>
      <c r="P147" s="164">
        <f>SUM(P148:P165)</f>
        <v>0</v>
      </c>
      <c r="Q147" s="163"/>
      <c r="R147" s="164">
        <f>SUM(R148:R165)</f>
        <v>0</v>
      </c>
      <c r="S147" s="163"/>
      <c r="T147" s="165">
        <f>SUM(T148:T165)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8" t="s">
        <v>130</v>
      </c>
      <c r="AT147" s="166" t="s">
        <v>80</v>
      </c>
      <c r="AU147" s="166" t="s">
        <v>89</v>
      </c>
      <c r="AY147" s="158" t="s">
        <v>131</v>
      </c>
      <c r="BK147" s="167">
        <f>SUM(BK148:BK165)</f>
        <v>0</v>
      </c>
    </row>
    <row r="148" s="2" customFormat="1" ht="24.15" customHeight="1">
      <c r="A148" s="37"/>
      <c r="B148" s="170"/>
      <c r="C148" s="171" t="s">
        <v>192</v>
      </c>
      <c r="D148" s="171" t="s">
        <v>136</v>
      </c>
      <c r="E148" s="172" t="s">
        <v>341</v>
      </c>
      <c r="F148" s="173" t="s">
        <v>342</v>
      </c>
      <c r="G148" s="174" t="s">
        <v>174</v>
      </c>
      <c r="H148" s="175">
        <v>1</v>
      </c>
      <c r="I148" s="176"/>
      <c r="J148" s="177">
        <f>ROUND(I148*H148,2)</f>
        <v>0</v>
      </c>
      <c r="K148" s="173" t="s">
        <v>140</v>
      </c>
      <c r="L148" s="38"/>
      <c r="M148" s="178" t="s">
        <v>1</v>
      </c>
      <c r="N148" s="179" t="s">
        <v>46</v>
      </c>
      <c r="O148" s="76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2" t="s">
        <v>275</v>
      </c>
      <c r="AT148" s="182" t="s">
        <v>136</v>
      </c>
      <c r="AU148" s="182" t="s">
        <v>91</v>
      </c>
      <c r="AY148" s="18" t="s">
        <v>131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89</v>
      </c>
      <c r="BK148" s="183">
        <f>ROUND(I148*H148,2)</f>
        <v>0</v>
      </c>
      <c r="BL148" s="18" t="s">
        <v>275</v>
      </c>
      <c r="BM148" s="182" t="s">
        <v>343</v>
      </c>
    </row>
    <row r="149" s="2" customFormat="1">
      <c r="A149" s="37"/>
      <c r="B149" s="38"/>
      <c r="C149" s="37"/>
      <c r="D149" s="189" t="s">
        <v>146</v>
      </c>
      <c r="E149" s="37"/>
      <c r="F149" s="190" t="s">
        <v>344</v>
      </c>
      <c r="G149" s="37"/>
      <c r="H149" s="37"/>
      <c r="I149" s="186"/>
      <c r="J149" s="37"/>
      <c r="K149" s="37"/>
      <c r="L149" s="38"/>
      <c r="M149" s="187"/>
      <c r="N149" s="188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146</v>
      </c>
      <c r="AU149" s="18" t="s">
        <v>91</v>
      </c>
    </row>
    <row r="150" s="2" customFormat="1">
      <c r="A150" s="37"/>
      <c r="B150" s="38"/>
      <c r="C150" s="37"/>
      <c r="D150" s="184" t="s">
        <v>176</v>
      </c>
      <c r="E150" s="37"/>
      <c r="F150" s="214" t="s">
        <v>345</v>
      </c>
      <c r="G150" s="37"/>
      <c r="H150" s="37"/>
      <c r="I150" s="186"/>
      <c r="J150" s="37"/>
      <c r="K150" s="37"/>
      <c r="L150" s="38"/>
      <c r="M150" s="187"/>
      <c r="N150" s="188"/>
      <c r="O150" s="76"/>
      <c r="P150" s="76"/>
      <c r="Q150" s="76"/>
      <c r="R150" s="76"/>
      <c r="S150" s="76"/>
      <c r="T150" s="7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176</v>
      </c>
      <c r="AU150" s="18" t="s">
        <v>91</v>
      </c>
    </row>
    <row r="151" s="2" customFormat="1" ht="16.5" customHeight="1">
      <c r="A151" s="37"/>
      <c r="B151" s="170"/>
      <c r="C151" s="171" t="s">
        <v>134</v>
      </c>
      <c r="D151" s="171" t="s">
        <v>136</v>
      </c>
      <c r="E151" s="172" t="s">
        <v>346</v>
      </c>
      <c r="F151" s="173" t="s">
        <v>347</v>
      </c>
      <c r="G151" s="174" t="s">
        <v>174</v>
      </c>
      <c r="H151" s="175">
        <v>1</v>
      </c>
      <c r="I151" s="176"/>
      <c r="J151" s="177">
        <f>ROUND(I151*H151,2)</f>
        <v>0</v>
      </c>
      <c r="K151" s="173" t="s">
        <v>140</v>
      </c>
      <c r="L151" s="38"/>
      <c r="M151" s="178" t="s">
        <v>1</v>
      </c>
      <c r="N151" s="179" t="s">
        <v>46</v>
      </c>
      <c r="O151" s="76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2" t="s">
        <v>275</v>
      </c>
      <c r="AT151" s="182" t="s">
        <v>136</v>
      </c>
      <c r="AU151" s="182" t="s">
        <v>91</v>
      </c>
      <c r="AY151" s="18" t="s">
        <v>131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89</v>
      </c>
      <c r="BK151" s="183">
        <f>ROUND(I151*H151,2)</f>
        <v>0</v>
      </c>
      <c r="BL151" s="18" t="s">
        <v>275</v>
      </c>
      <c r="BM151" s="182" t="s">
        <v>348</v>
      </c>
    </row>
    <row r="152" s="2" customFormat="1">
      <c r="A152" s="37"/>
      <c r="B152" s="38"/>
      <c r="C152" s="37"/>
      <c r="D152" s="189" t="s">
        <v>146</v>
      </c>
      <c r="E152" s="37"/>
      <c r="F152" s="190" t="s">
        <v>349</v>
      </c>
      <c r="G152" s="37"/>
      <c r="H152" s="37"/>
      <c r="I152" s="186"/>
      <c r="J152" s="37"/>
      <c r="K152" s="37"/>
      <c r="L152" s="38"/>
      <c r="M152" s="187"/>
      <c r="N152" s="188"/>
      <c r="O152" s="76"/>
      <c r="P152" s="76"/>
      <c r="Q152" s="76"/>
      <c r="R152" s="76"/>
      <c r="S152" s="76"/>
      <c r="T152" s="7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146</v>
      </c>
      <c r="AU152" s="18" t="s">
        <v>91</v>
      </c>
    </row>
    <row r="153" s="2" customFormat="1">
      <c r="A153" s="37"/>
      <c r="B153" s="38"/>
      <c r="C153" s="37"/>
      <c r="D153" s="184" t="s">
        <v>176</v>
      </c>
      <c r="E153" s="37"/>
      <c r="F153" s="214" t="s">
        <v>350</v>
      </c>
      <c r="G153" s="37"/>
      <c r="H153" s="37"/>
      <c r="I153" s="186"/>
      <c r="J153" s="37"/>
      <c r="K153" s="37"/>
      <c r="L153" s="38"/>
      <c r="M153" s="187"/>
      <c r="N153" s="188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176</v>
      </c>
      <c r="AU153" s="18" t="s">
        <v>91</v>
      </c>
    </row>
    <row r="154" s="2" customFormat="1" ht="16.5" customHeight="1">
      <c r="A154" s="37"/>
      <c r="B154" s="170"/>
      <c r="C154" s="171" t="s">
        <v>203</v>
      </c>
      <c r="D154" s="171" t="s">
        <v>136</v>
      </c>
      <c r="E154" s="172" t="s">
        <v>351</v>
      </c>
      <c r="F154" s="173" t="s">
        <v>352</v>
      </c>
      <c r="G154" s="174" t="s">
        <v>174</v>
      </c>
      <c r="H154" s="175">
        <v>1</v>
      </c>
      <c r="I154" s="176"/>
      <c r="J154" s="177">
        <f>ROUND(I154*H154,2)</f>
        <v>0</v>
      </c>
      <c r="K154" s="173" t="s">
        <v>140</v>
      </c>
      <c r="L154" s="38"/>
      <c r="M154" s="178" t="s">
        <v>1</v>
      </c>
      <c r="N154" s="179" t="s">
        <v>46</v>
      </c>
      <c r="O154" s="76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2" t="s">
        <v>275</v>
      </c>
      <c r="AT154" s="182" t="s">
        <v>136</v>
      </c>
      <c r="AU154" s="182" t="s">
        <v>91</v>
      </c>
      <c r="AY154" s="18" t="s">
        <v>131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89</v>
      </c>
      <c r="BK154" s="183">
        <f>ROUND(I154*H154,2)</f>
        <v>0</v>
      </c>
      <c r="BL154" s="18" t="s">
        <v>275</v>
      </c>
      <c r="BM154" s="182" t="s">
        <v>353</v>
      </c>
    </row>
    <row r="155" s="2" customFormat="1">
      <c r="A155" s="37"/>
      <c r="B155" s="38"/>
      <c r="C155" s="37"/>
      <c r="D155" s="189" t="s">
        <v>146</v>
      </c>
      <c r="E155" s="37"/>
      <c r="F155" s="190" t="s">
        <v>354</v>
      </c>
      <c r="G155" s="37"/>
      <c r="H155" s="37"/>
      <c r="I155" s="186"/>
      <c r="J155" s="37"/>
      <c r="K155" s="37"/>
      <c r="L155" s="38"/>
      <c r="M155" s="187"/>
      <c r="N155" s="188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146</v>
      </c>
      <c r="AU155" s="18" t="s">
        <v>91</v>
      </c>
    </row>
    <row r="156" s="2" customFormat="1">
      <c r="A156" s="37"/>
      <c r="B156" s="38"/>
      <c r="C156" s="37"/>
      <c r="D156" s="184" t="s">
        <v>176</v>
      </c>
      <c r="E156" s="37"/>
      <c r="F156" s="214" t="s">
        <v>355</v>
      </c>
      <c r="G156" s="37"/>
      <c r="H156" s="37"/>
      <c r="I156" s="186"/>
      <c r="J156" s="37"/>
      <c r="K156" s="37"/>
      <c r="L156" s="38"/>
      <c r="M156" s="187"/>
      <c r="N156" s="188"/>
      <c r="O156" s="76"/>
      <c r="P156" s="76"/>
      <c r="Q156" s="76"/>
      <c r="R156" s="76"/>
      <c r="S156" s="76"/>
      <c r="T156" s="7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176</v>
      </c>
      <c r="AU156" s="18" t="s">
        <v>91</v>
      </c>
    </row>
    <row r="157" s="2" customFormat="1" ht="16.5" customHeight="1">
      <c r="A157" s="37"/>
      <c r="B157" s="170"/>
      <c r="C157" s="171" t="s">
        <v>212</v>
      </c>
      <c r="D157" s="171" t="s">
        <v>136</v>
      </c>
      <c r="E157" s="172" t="s">
        <v>356</v>
      </c>
      <c r="F157" s="173" t="s">
        <v>357</v>
      </c>
      <c r="G157" s="174" t="s">
        <v>174</v>
      </c>
      <c r="H157" s="175">
        <v>1</v>
      </c>
      <c r="I157" s="176"/>
      <c r="J157" s="177">
        <f>ROUND(I157*H157,2)</f>
        <v>0</v>
      </c>
      <c r="K157" s="173" t="s">
        <v>140</v>
      </c>
      <c r="L157" s="38"/>
      <c r="M157" s="178" t="s">
        <v>1</v>
      </c>
      <c r="N157" s="179" t="s">
        <v>46</v>
      </c>
      <c r="O157" s="76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2" t="s">
        <v>275</v>
      </c>
      <c r="AT157" s="182" t="s">
        <v>136</v>
      </c>
      <c r="AU157" s="182" t="s">
        <v>91</v>
      </c>
      <c r="AY157" s="18" t="s">
        <v>131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8" t="s">
        <v>89</v>
      </c>
      <c r="BK157" s="183">
        <f>ROUND(I157*H157,2)</f>
        <v>0</v>
      </c>
      <c r="BL157" s="18" t="s">
        <v>275</v>
      </c>
      <c r="BM157" s="182" t="s">
        <v>358</v>
      </c>
    </row>
    <row r="158" s="2" customFormat="1">
      <c r="A158" s="37"/>
      <c r="B158" s="38"/>
      <c r="C158" s="37"/>
      <c r="D158" s="189" t="s">
        <v>146</v>
      </c>
      <c r="E158" s="37"/>
      <c r="F158" s="190" t="s">
        <v>359</v>
      </c>
      <c r="G158" s="37"/>
      <c r="H158" s="37"/>
      <c r="I158" s="186"/>
      <c r="J158" s="37"/>
      <c r="K158" s="37"/>
      <c r="L158" s="38"/>
      <c r="M158" s="187"/>
      <c r="N158" s="188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146</v>
      </c>
      <c r="AU158" s="18" t="s">
        <v>91</v>
      </c>
    </row>
    <row r="159" s="2" customFormat="1">
      <c r="A159" s="37"/>
      <c r="B159" s="38"/>
      <c r="C159" s="37"/>
      <c r="D159" s="184" t="s">
        <v>176</v>
      </c>
      <c r="E159" s="37"/>
      <c r="F159" s="214" t="s">
        <v>360</v>
      </c>
      <c r="G159" s="37"/>
      <c r="H159" s="37"/>
      <c r="I159" s="186"/>
      <c r="J159" s="37"/>
      <c r="K159" s="37"/>
      <c r="L159" s="38"/>
      <c r="M159" s="187"/>
      <c r="N159" s="188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176</v>
      </c>
      <c r="AU159" s="18" t="s">
        <v>91</v>
      </c>
    </row>
    <row r="160" s="2" customFormat="1" ht="16.5" customHeight="1">
      <c r="A160" s="37"/>
      <c r="B160" s="170"/>
      <c r="C160" s="171" t="s">
        <v>217</v>
      </c>
      <c r="D160" s="171" t="s">
        <v>136</v>
      </c>
      <c r="E160" s="172" t="s">
        <v>361</v>
      </c>
      <c r="F160" s="173" t="s">
        <v>362</v>
      </c>
      <c r="G160" s="174" t="s">
        <v>174</v>
      </c>
      <c r="H160" s="175">
        <v>1</v>
      </c>
      <c r="I160" s="176"/>
      <c r="J160" s="177">
        <f>ROUND(I160*H160,2)</f>
        <v>0</v>
      </c>
      <c r="K160" s="173" t="s">
        <v>140</v>
      </c>
      <c r="L160" s="38"/>
      <c r="M160" s="178" t="s">
        <v>1</v>
      </c>
      <c r="N160" s="179" t="s">
        <v>46</v>
      </c>
      <c r="O160" s="76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2" t="s">
        <v>275</v>
      </c>
      <c r="AT160" s="182" t="s">
        <v>136</v>
      </c>
      <c r="AU160" s="182" t="s">
        <v>91</v>
      </c>
      <c r="AY160" s="18" t="s">
        <v>131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8" t="s">
        <v>89</v>
      </c>
      <c r="BK160" s="183">
        <f>ROUND(I160*H160,2)</f>
        <v>0</v>
      </c>
      <c r="BL160" s="18" t="s">
        <v>275</v>
      </c>
      <c r="BM160" s="182" t="s">
        <v>363</v>
      </c>
    </row>
    <row r="161" s="2" customFormat="1">
      <c r="A161" s="37"/>
      <c r="B161" s="38"/>
      <c r="C161" s="37"/>
      <c r="D161" s="189" t="s">
        <v>146</v>
      </c>
      <c r="E161" s="37"/>
      <c r="F161" s="190" t="s">
        <v>364</v>
      </c>
      <c r="G161" s="37"/>
      <c r="H161" s="37"/>
      <c r="I161" s="186"/>
      <c r="J161" s="37"/>
      <c r="K161" s="37"/>
      <c r="L161" s="38"/>
      <c r="M161" s="187"/>
      <c r="N161" s="188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146</v>
      </c>
      <c r="AU161" s="18" t="s">
        <v>91</v>
      </c>
    </row>
    <row r="162" s="2" customFormat="1">
      <c r="A162" s="37"/>
      <c r="B162" s="38"/>
      <c r="C162" s="37"/>
      <c r="D162" s="184" t="s">
        <v>176</v>
      </c>
      <c r="E162" s="37"/>
      <c r="F162" s="214" t="s">
        <v>365</v>
      </c>
      <c r="G162" s="37"/>
      <c r="H162" s="37"/>
      <c r="I162" s="186"/>
      <c r="J162" s="37"/>
      <c r="K162" s="37"/>
      <c r="L162" s="38"/>
      <c r="M162" s="187"/>
      <c r="N162" s="188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176</v>
      </c>
      <c r="AU162" s="18" t="s">
        <v>91</v>
      </c>
    </row>
    <row r="163" s="2" customFormat="1" ht="16.5" customHeight="1">
      <c r="A163" s="37"/>
      <c r="B163" s="170"/>
      <c r="C163" s="171" t="s">
        <v>222</v>
      </c>
      <c r="D163" s="171" t="s">
        <v>136</v>
      </c>
      <c r="E163" s="172" t="s">
        <v>366</v>
      </c>
      <c r="F163" s="173" t="s">
        <v>367</v>
      </c>
      <c r="G163" s="174" t="s">
        <v>174</v>
      </c>
      <c r="H163" s="175">
        <v>1</v>
      </c>
      <c r="I163" s="176"/>
      <c r="J163" s="177">
        <f>ROUND(I163*H163,2)</f>
        <v>0</v>
      </c>
      <c r="K163" s="173" t="s">
        <v>140</v>
      </c>
      <c r="L163" s="38"/>
      <c r="M163" s="178" t="s">
        <v>1</v>
      </c>
      <c r="N163" s="179" t="s">
        <v>46</v>
      </c>
      <c r="O163" s="76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2" t="s">
        <v>275</v>
      </c>
      <c r="AT163" s="182" t="s">
        <v>136</v>
      </c>
      <c r="AU163" s="182" t="s">
        <v>91</v>
      </c>
      <c r="AY163" s="18" t="s">
        <v>131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8" t="s">
        <v>89</v>
      </c>
      <c r="BK163" s="183">
        <f>ROUND(I163*H163,2)</f>
        <v>0</v>
      </c>
      <c r="BL163" s="18" t="s">
        <v>275</v>
      </c>
      <c r="BM163" s="182" t="s">
        <v>368</v>
      </c>
    </row>
    <row r="164" s="2" customFormat="1">
      <c r="A164" s="37"/>
      <c r="B164" s="38"/>
      <c r="C164" s="37"/>
      <c r="D164" s="189" t="s">
        <v>146</v>
      </c>
      <c r="E164" s="37"/>
      <c r="F164" s="190" t="s">
        <v>369</v>
      </c>
      <c r="G164" s="37"/>
      <c r="H164" s="37"/>
      <c r="I164" s="186"/>
      <c r="J164" s="37"/>
      <c r="K164" s="37"/>
      <c r="L164" s="38"/>
      <c r="M164" s="187"/>
      <c r="N164" s="188"/>
      <c r="O164" s="76"/>
      <c r="P164" s="76"/>
      <c r="Q164" s="76"/>
      <c r="R164" s="76"/>
      <c r="S164" s="76"/>
      <c r="T164" s="7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8" t="s">
        <v>146</v>
      </c>
      <c r="AU164" s="18" t="s">
        <v>91</v>
      </c>
    </row>
    <row r="165" s="2" customFormat="1">
      <c r="A165" s="37"/>
      <c r="B165" s="38"/>
      <c r="C165" s="37"/>
      <c r="D165" s="184" t="s">
        <v>176</v>
      </c>
      <c r="E165" s="37"/>
      <c r="F165" s="214" t="s">
        <v>370</v>
      </c>
      <c r="G165" s="37"/>
      <c r="H165" s="37"/>
      <c r="I165" s="186"/>
      <c r="J165" s="37"/>
      <c r="K165" s="37"/>
      <c r="L165" s="38"/>
      <c r="M165" s="187"/>
      <c r="N165" s="188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176</v>
      </c>
      <c r="AU165" s="18" t="s">
        <v>91</v>
      </c>
    </row>
    <row r="166" s="12" customFormat="1" ht="22.8" customHeight="1">
      <c r="A166" s="12"/>
      <c r="B166" s="157"/>
      <c r="C166" s="12"/>
      <c r="D166" s="158" t="s">
        <v>80</v>
      </c>
      <c r="E166" s="168" t="s">
        <v>371</v>
      </c>
      <c r="F166" s="168" t="s">
        <v>372</v>
      </c>
      <c r="G166" s="12"/>
      <c r="H166" s="12"/>
      <c r="I166" s="160"/>
      <c r="J166" s="169">
        <f>BK166</f>
        <v>0</v>
      </c>
      <c r="K166" s="12"/>
      <c r="L166" s="157"/>
      <c r="M166" s="162"/>
      <c r="N166" s="163"/>
      <c r="O166" s="163"/>
      <c r="P166" s="164">
        <f>SUM(P167:P172)</f>
        <v>0</v>
      </c>
      <c r="Q166" s="163"/>
      <c r="R166" s="164">
        <f>SUM(R167:R172)</f>
        <v>0</v>
      </c>
      <c r="S166" s="163"/>
      <c r="T166" s="165">
        <f>SUM(T167:T172)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58" t="s">
        <v>130</v>
      </c>
      <c r="AT166" s="166" t="s">
        <v>80</v>
      </c>
      <c r="AU166" s="166" t="s">
        <v>89</v>
      </c>
      <c r="AY166" s="158" t="s">
        <v>131</v>
      </c>
      <c r="BK166" s="167">
        <f>SUM(BK167:BK172)</f>
        <v>0</v>
      </c>
    </row>
    <row r="167" s="2" customFormat="1" ht="16.5" customHeight="1">
      <c r="A167" s="37"/>
      <c r="B167" s="170"/>
      <c r="C167" s="171" t="s">
        <v>227</v>
      </c>
      <c r="D167" s="171" t="s">
        <v>136</v>
      </c>
      <c r="E167" s="172" t="s">
        <v>373</v>
      </c>
      <c r="F167" s="173" t="s">
        <v>374</v>
      </c>
      <c r="G167" s="174" t="s">
        <v>174</v>
      </c>
      <c r="H167" s="175">
        <v>1</v>
      </c>
      <c r="I167" s="176"/>
      <c r="J167" s="177">
        <f>ROUND(I167*H167,2)</f>
        <v>0</v>
      </c>
      <c r="K167" s="173" t="s">
        <v>140</v>
      </c>
      <c r="L167" s="38"/>
      <c r="M167" s="178" t="s">
        <v>1</v>
      </c>
      <c r="N167" s="179" t="s">
        <v>46</v>
      </c>
      <c r="O167" s="76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2" t="s">
        <v>275</v>
      </c>
      <c r="AT167" s="182" t="s">
        <v>136</v>
      </c>
      <c r="AU167" s="182" t="s">
        <v>91</v>
      </c>
      <c r="AY167" s="18" t="s">
        <v>131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8" t="s">
        <v>89</v>
      </c>
      <c r="BK167" s="183">
        <f>ROUND(I167*H167,2)</f>
        <v>0</v>
      </c>
      <c r="BL167" s="18" t="s">
        <v>275</v>
      </c>
      <c r="BM167" s="182" t="s">
        <v>375</v>
      </c>
    </row>
    <row r="168" s="2" customFormat="1">
      <c r="A168" s="37"/>
      <c r="B168" s="38"/>
      <c r="C168" s="37"/>
      <c r="D168" s="189" t="s">
        <v>146</v>
      </c>
      <c r="E168" s="37"/>
      <c r="F168" s="190" t="s">
        <v>376</v>
      </c>
      <c r="G168" s="37"/>
      <c r="H168" s="37"/>
      <c r="I168" s="186"/>
      <c r="J168" s="37"/>
      <c r="K168" s="37"/>
      <c r="L168" s="38"/>
      <c r="M168" s="187"/>
      <c r="N168" s="188"/>
      <c r="O168" s="76"/>
      <c r="P168" s="76"/>
      <c r="Q168" s="76"/>
      <c r="R168" s="76"/>
      <c r="S168" s="76"/>
      <c r="T168" s="7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8" t="s">
        <v>146</v>
      </c>
      <c r="AU168" s="18" t="s">
        <v>91</v>
      </c>
    </row>
    <row r="169" s="2" customFormat="1">
      <c r="A169" s="37"/>
      <c r="B169" s="38"/>
      <c r="C169" s="37"/>
      <c r="D169" s="184" t="s">
        <v>176</v>
      </c>
      <c r="E169" s="37"/>
      <c r="F169" s="214" t="s">
        <v>377</v>
      </c>
      <c r="G169" s="37"/>
      <c r="H169" s="37"/>
      <c r="I169" s="186"/>
      <c r="J169" s="37"/>
      <c r="K169" s="37"/>
      <c r="L169" s="38"/>
      <c r="M169" s="187"/>
      <c r="N169" s="188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176</v>
      </c>
      <c r="AU169" s="18" t="s">
        <v>91</v>
      </c>
    </row>
    <row r="170" s="2" customFormat="1" ht="16.5" customHeight="1">
      <c r="A170" s="37"/>
      <c r="B170" s="170"/>
      <c r="C170" s="171" t="s">
        <v>8</v>
      </c>
      <c r="D170" s="171" t="s">
        <v>136</v>
      </c>
      <c r="E170" s="172" t="s">
        <v>378</v>
      </c>
      <c r="F170" s="173" t="s">
        <v>379</v>
      </c>
      <c r="G170" s="174" t="s">
        <v>174</v>
      </c>
      <c r="H170" s="175">
        <v>1</v>
      </c>
      <c r="I170" s="176"/>
      <c r="J170" s="177">
        <f>ROUND(I170*H170,2)</f>
        <v>0</v>
      </c>
      <c r="K170" s="173" t="s">
        <v>140</v>
      </c>
      <c r="L170" s="38"/>
      <c r="M170" s="178" t="s">
        <v>1</v>
      </c>
      <c r="N170" s="179" t="s">
        <v>46</v>
      </c>
      <c r="O170" s="76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2" t="s">
        <v>275</v>
      </c>
      <c r="AT170" s="182" t="s">
        <v>136</v>
      </c>
      <c r="AU170" s="182" t="s">
        <v>91</v>
      </c>
      <c r="AY170" s="18" t="s">
        <v>131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8" t="s">
        <v>89</v>
      </c>
      <c r="BK170" s="183">
        <f>ROUND(I170*H170,2)</f>
        <v>0</v>
      </c>
      <c r="BL170" s="18" t="s">
        <v>275</v>
      </c>
      <c r="BM170" s="182" t="s">
        <v>380</v>
      </c>
    </row>
    <row r="171" s="2" customFormat="1">
      <c r="A171" s="37"/>
      <c r="B171" s="38"/>
      <c r="C171" s="37"/>
      <c r="D171" s="189" t="s">
        <v>146</v>
      </c>
      <c r="E171" s="37"/>
      <c r="F171" s="190" t="s">
        <v>381</v>
      </c>
      <c r="G171" s="37"/>
      <c r="H171" s="37"/>
      <c r="I171" s="186"/>
      <c r="J171" s="37"/>
      <c r="K171" s="37"/>
      <c r="L171" s="38"/>
      <c r="M171" s="187"/>
      <c r="N171" s="188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146</v>
      </c>
      <c r="AU171" s="18" t="s">
        <v>91</v>
      </c>
    </row>
    <row r="172" s="2" customFormat="1">
      <c r="A172" s="37"/>
      <c r="B172" s="38"/>
      <c r="C172" s="37"/>
      <c r="D172" s="184" t="s">
        <v>176</v>
      </c>
      <c r="E172" s="37"/>
      <c r="F172" s="214" t="s">
        <v>382</v>
      </c>
      <c r="G172" s="37"/>
      <c r="H172" s="37"/>
      <c r="I172" s="186"/>
      <c r="J172" s="37"/>
      <c r="K172" s="37"/>
      <c r="L172" s="38"/>
      <c r="M172" s="215"/>
      <c r="N172" s="216"/>
      <c r="O172" s="217"/>
      <c r="P172" s="217"/>
      <c r="Q172" s="217"/>
      <c r="R172" s="217"/>
      <c r="S172" s="217"/>
      <c r="T172" s="218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8" t="s">
        <v>176</v>
      </c>
      <c r="AU172" s="18" t="s">
        <v>91</v>
      </c>
    </row>
    <row r="173" s="2" customFormat="1" ht="6.96" customHeight="1">
      <c r="A173" s="37"/>
      <c r="B173" s="59"/>
      <c r="C173" s="60"/>
      <c r="D173" s="60"/>
      <c r="E173" s="60"/>
      <c r="F173" s="60"/>
      <c r="G173" s="60"/>
      <c r="H173" s="60"/>
      <c r="I173" s="60"/>
      <c r="J173" s="60"/>
      <c r="K173" s="60"/>
      <c r="L173" s="38"/>
      <c r="M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</row>
  </sheetData>
  <autoFilter ref="C120:K17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5" r:id="rId1" display="https://podminky.urs.cz/item/CS_URS_2022_01/012103000"/>
    <hyperlink ref="F128" r:id="rId2" display="https://podminky.urs.cz/item/CS_URS_2022_01/013203000"/>
    <hyperlink ref="F132" r:id="rId3" display="https://podminky.urs.cz/item/CS_URS_2022_01/013254000"/>
    <hyperlink ref="F135" r:id="rId4" display="https://podminky.urs.cz/item/CS_URS_2022_01/013274000"/>
    <hyperlink ref="F138" r:id="rId5" display="https://podminky.urs.cz/item/CS_URS_2022_01/013294000"/>
    <hyperlink ref="F142" r:id="rId6" display="https://podminky.urs.cz/item/CS_URS_2022_01/032103000"/>
    <hyperlink ref="F145" r:id="rId7" display="https://podminky.urs.cz/item/CS_URS_2022_01/034403000"/>
    <hyperlink ref="F149" r:id="rId8" display="https://podminky.urs.cz/item/CS_URS_2022_01/042503000"/>
    <hyperlink ref="F152" r:id="rId9" display="https://podminky.urs.cz/item/CS_URS_2022_01/043194000"/>
    <hyperlink ref="F155" r:id="rId10" display="https://podminky.urs.cz/item/CS_URS_2022_01/043203000"/>
    <hyperlink ref="F158" r:id="rId11" display="https://podminky.urs.cz/item/CS_URS_2022_01/04320300R"/>
    <hyperlink ref="F161" r:id="rId12" display="https://podminky.urs.cz/item/CS_URS_2022_01/04320301R"/>
    <hyperlink ref="F164" r:id="rId13" display="https://podminky.urs.cz/item/CS_URS_2022_01/049303000"/>
    <hyperlink ref="F168" r:id="rId14" display="https://podminky.urs.cz/item/CS_URS_2022_01/091003000"/>
    <hyperlink ref="F171" r:id="rId15" display="https://podminky.urs.cz/item/CS_URS_2022_01/0915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Klocová, Lucie</dc:creator>
  <cp:lastModifiedBy>Klocová, Lucie</cp:lastModifiedBy>
  <dcterms:created xsi:type="dcterms:W3CDTF">2022-04-24T11:51:15Z</dcterms:created>
  <dcterms:modified xsi:type="dcterms:W3CDTF">2022-04-24T11:51:17Z</dcterms:modified>
</cp:coreProperties>
</file>